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715" windowHeight="5940" activeTab="0"/>
  </bookViews>
  <sheets>
    <sheet name="RAINFOR_Tierra firme" sheetId="1" r:id="rId1"/>
    <sheet name="IIAP_Bosque Ribereno" sheetId="2" r:id="rId2"/>
    <sheet name="WWF-CEDISA_Pantano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<sst xmlns="http://schemas.openxmlformats.org/spreadsheetml/2006/main" count="4067" uniqueCount="559">
  <si>
    <t>HT</t>
  </si>
  <si>
    <t>Parcela 50 x 100 m</t>
  </si>
  <si>
    <t>DAP</t>
  </si>
  <si>
    <t>N arbol</t>
  </si>
  <si>
    <t>Familia</t>
  </si>
  <si>
    <t>Genero</t>
  </si>
  <si>
    <t>Especie</t>
  </si>
  <si>
    <t>Hest</t>
  </si>
  <si>
    <t>g/cm3</t>
  </si>
  <si>
    <t>m</t>
  </si>
  <si>
    <t>cm</t>
  </si>
  <si>
    <t>AB</t>
  </si>
  <si>
    <t>m2</t>
  </si>
  <si>
    <t>Kg</t>
  </si>
  <si>
    <t>AB=D2(π/4)</t>
  </si>
  <si>
    <t>Mauritia flexuosa</t>
  </si>
  <si>
    <t>Mauritia</t>
  </si>
  <si>
    <t>Arecaceae</t>
  </si>
  <si>
    <t>Myristicaceae</t>
  </si>
  <si>
    <t>Ocotea</t>
  </si>
  <si>
    <t>Lauraceae</t>
  </si>
  <si>
    <t>Symphonia globulifera</t>
  </si>
  <si>
    <t>Symphonia</t>
  </si>
  <si>
    <t>Apocynaceae</t>
  </si>
  <si>
    <t>Pouteria</t>
  </si>
  <si>
    <t>Sapotaceae</t>
  </si>
  <si>
    <t>Senna occidentalis</t>
  </si>
  <si>
    <t>Senna</t>
  </si>
  <si>
    <t>Pouteria reticulata</t>
  </si>
  <si>
    <t>Meliaceae</t>
  </si>
  <si>
    <t>Moraceae</t>
  </si>
  <si>
    <t>Hura crepitans</t>
  </si>
  <si>
    <t>Hura</t>
  </si>
  <si>
    <t>Euphorbiaceae</t>
  </si>
  <si>
    <t>Virola</t>
  </si>
  <si>
    <t>Cecropia peltata</t>
  </si>
  <si>
    <t>Cecropia</t>
  </si>
  <si>
    <t>Trichilia</t>
  </si>
  <si>
    <t>Clusiaceae</t>
  </si>
  <si>
    <t>Brosimum</t>
  </si>
  <si>
    <t>Virola calophylla</t>
  </si>
  <si>
    <t>Iryanthera tessmannii</t>
  </si>
  <si>
    <t>Iryanthera</t>
  </si>
  <si>
    <t>Inga edulis</t>
  </si>
  <si>
    <t>Inga</t>
  </si>
  <si>
    <t>Ceiba samauma</t>
  </si>
  <si>
    <t>Ceiba</t>
  </si>
  <si>
    <t>Calophyllum brasiliense</t>
  </si>
  <si>
    <t>Calophyllum</t>
  </si>
  <si>
    <t>Brosimum alicastrum</t>
  </si>
  <si>
    <t>Melastomataceae</t>
  </si>
  <si>
    <t>Miconia</t>
  </si>
  <si>
    <t>Ocotea cernua</t>
  </si>
  <si>
    <t>Miconia amazonica</t>
  </si>
  <si>
    <t>Ficus sp</t>
  </si>
  <si>
    <t>Ficus</t>
  </si>
  <si>
    <t>Macrolobium acaciifolium</t>
  </si>
  <si>
    <t>Macrolobium</t>
  </si>
  <si>
    <t>Socratea exorrhiza</t>
  </si>
  <si>
    <t>Socratea</t>
  </si>
  <si>
    <t>Aspidosperma cylindrocarpon</t>
  </si>
  <si>
    <t>Aspidosperma</t>
  </si>
  <si>
    <t>Ficus schultesii</t>
  </si>
  <si>
    <t>Inga thibaudiana</t>
  </si>
  <si>
    <t>Tachigali setifera</t>
  </si>
  <si>
    <t>Tachigali</t>
  </si>
  <si>
    <t>Trichilia silvatica</t>
  </si>
  <si>
    <t>Fabaceae</t>
  </si>
  <si>
    <t>Malvaceae</t>
  </si>
  <si>
    <t>Urticaceae</t>
  </si>
  <si>
    <t>D escogida</t>
  </si>
  <si>
    <t xml:space="preserve">R² = 0.7448 </t>
  </si>
  <si>
    <r>
      <t>H=aLn(DAP)</t>
    </r>
    <r>
      <rPr>
        <sz val="10"/>
        <color indexed="8"/>
        <rFont val="Calibri"/>
        <family val="2"/>
      </rPr>
      <t>±b</t>
    </r>
  </si>
  <si>
    <t>Pourouma</t>
  </si>
  <si>
    <t>Pourouma acuminata</t>
  </si>
  <si>
    <t>Polygonaceae</t>
  </si>
  <si>
    <t>Triplaris</t>
  </si>
  <si>
    <t>Triplaris americana</t>
  </si>
  <si>
    <t>Lecythidaceae</t>
  </si>
  <si>
    <t>Eschweilera</t>
  </si>
  <si>
    <t>Eschweilera parvifolia</t>
  </si>
  <si>
    <t>Astrocaryum</t>
  </si>
  <si>
    <t>Astrocaryum murumuru</t>
  </si>
  <si>
    <t>Salicaceae</t>
  </si>
  <si>
    <t>Casearia</t>
  </si>
  <si>
    <t>Casearia arborea</t>
  </si>
  <si>
    <t>Brosimum potabile</t>
  </si>
  <si>
    <t>Annonaceae</t>
  </si>
  <si>
    <t>Xylopia</t>
  </si>
  <si>
    <t>Xylopia micans</t>
  </si>
  <si>
    <t>Chrysophyllum</t>
  </si>
  <si>
    <t>Chrysophyllum argenteum</t>
  </si>
  <si>
    <t>Coccoloba</t>
  </si>
  <si>
    <t>Coccoloba densifrons</t>
  </si>
  <si>
    <t>Pouteria sp5</t>
  </si>
  <si>
    <t>Maquira</t>
  </si>
  <si>
    <t>Maquira coriacea</t>
  </si>
  <si>
    <t>Virola pavonis</t>
  </si>
  <si>
    <t>Sarcaulus</t>
  </si>
  <si>
    <t>Sarcaulus brasiliensis</t>
  </si>
  <si>
    <t>Myrtaceae</t>
  </si>
  <si>
    <t>Eugenia</t>
  </si>
  <si>
    <t>Eugenia ochropholea</t>
  </si>
  <si>
    <t>Combretaceae</t>
  </si>
  <si>
    <t>Terminalia</t>
  </si>
  <si>
    <t>Terminalia oblonga</t>
  </si>
  <si>
    <t>Aniba</t>
  </si>
  <si>
    <t>Aniba sp1</t>
  </si>
  <si>
    <t>Casearia aculeata</t>
  </si>
  <si>
    <t>Drypetes</t>
  </si>
  <si>
    <t>Drypetes amazonica</t>
  </si>
  <si>
    <t>Annonaceae sp2</t>
  </si>
  <si>
    <t>Iryanthera tessmanii</t>
  </si>
  <si>
    <t>Nyctaginaceae</t>
  </si>
  <si>
    <t>Neea</t>
  </si>
  <si>
    <t>Neea floribunda</t>
  </si>
  <si>
    <t>Oxandra</t>
  </si>
  <si>
    <t>Oxandra sphaerocarpa</t>
  </si>
  <si>
    <t>Inga stenoptera</t>
  </si>
  <si>
    <t>Mouriri</t>
  </si>
  <si>
    <t>Mouriri grandiflora</t>
  </si>
  <si>
    <t>Campsiandra</t>
  </si>
  <si>
    <t>Campsiandra angustifolia</t>
  </si>
  <si>
    <t>Duguetia</t>
  </si>
  <si>
    <t>Duguetia spixiana</t>
  </si>
  <si>
    <t>Endlicheria</t>
  </si>
  <si>
    <t>Endlicheria verticillata</t>
  </si>
  <si>
    <t>Inga nobilis</t>
  </si>
  <si>
    <t>Andira</t>
  </si>
  <si>
    <t>Andira inermis</t>
  </si>
  <si>
    <t>Aspidosperma rigidum</t>
  </si>
  <si>
    <t>Himatanthus</t>
  </si>
  <si>
    <t>Himatanthus sucuuba</t>
  </si>
  <si>
    <t>Polygonaceae sp2</t>
  </si>
  <si>
    <t>Rubiaceae</t>
  </si>
  <si>
    <t>Chomelia</t>
  </si>
  <si>
    <t>Chomelia barbellata</t>
  </si>
  <si>
    <t>Eugenia sp5</t>
  </si>
  <si>
    <t>Guatteria</t>
  </si>
  <si>
    <t>Guatteria inundata</t>
  </si>
  <si>
    <t>Ficus insipida</t>
  </si>
  <si>
    <t>Inga tessmanii</t>
  </si>
  <si>
    <t>Sapium</t>
  </si>
  <si>
    <t>Sapium marmieri</t>
  </si>
  <si>
    <t>Cecropia membranacea</t>
  </si>
  <si>
    <t>Guarea</t>
  </si>
  <si>
    <t>Guarea macrophylla</t>
  </si>
  <si>
    <t>Pleurothyrium</t>
  </si>
  <si>
    <t>Pleurothyrium parviflorum</t>
  </si>
  <si>
    <t>Croton</t>
  </si>
  <si>
    <t>Croton cuneatus</t>
  </si>
  <si>
    <t>Unonopsis</t>
  </si>
  <si>
    <t>Unonopsis floribunda</t>
  </si>
  <si>
    <t>Inga vismiifolia</t>
  </si>
  <si>
    <t>Trichilia rubra</t>
  </si>
  <si>
    <t>Pouteria sp2</t>
  </si>
  <si>
    <t>Boraginaceae</t>
  </si>
  <si>
    <t>Cordia</t>
  </si>
  <si>
    <t>Cordia nodosa</t>
  </si>
  <si>
    <t>Platymiscium</t>
  </si>
  <si>
    <t>Platymiscium ulei</t>
  </si>
  <si>
    <t>Zygia</t>
  </si>
  <si>
    <t>Zygia divaricata</t>
  </si>
  <si>
    <t>Bombacaceae</t>
  </si>
  <si>
    <t>Matisia</t>
  </si>
  <si>
    <t>Matisia bracteolosa</t>
  </si>
  <si>
    <t>Casearia sylvestris</t>
  </si>
  <si>
    <t>Perebea</t>
  </si>
  <si>
    <t>Perebea longepedunculata</t>
  </si>
  <si>
    <t>Burseraceae</t>
  </si>
  <si>
    <t>Protium</t>
  </si>
  <si>
    <t>Protium medionale</t>
  </si>
  <si>
    <t>Eugenia sp1</t>
  </si>
  <si>
    <t>Chrysobalanaceae</t>
  </si>
  <si>
    <t>Hirtella</t>
  </si>
  <si>
    <t>Hirtella triandra</t>
  </si>
  <si>
    <t>Trophis</t>
  </si>
  <si>
    <t>Trophis racemosa</t>
  </si>
  <si>
    <t>Nectandra</t>
  </si>
  <si>
    <t>Nectandra cuneatocordata</t>
  </si>
  <si>
    <t>Virola elongata</t>
  </si>
  <si>
    <t>Coccoloba sp1</t>
  </si>
  <si>
    <t>Eschweilera albiflora</t>
  </si>
  <si>
    <t>Andira multistipula</t>
  </si>
  <si>
    <t>Annonaceae sp4</t>
  </si>
  <si>
    <t>Licania</t>
  </si>
  <si>
    <t>Licania britteniana</t>
  </si>
  <si>
    <t>Licania bracteata</t>
  </si>
  <si>
    <t>Sorocea</t>
  </si>
  <si>
    <t>Sorocea steinbachii</t>
  </si>
  <si>
    <t>Tiliaceae</t>
  </si>
  <si>
    <t>Apeiba</t>
  </si>
  <si>
    <t>Apeiba membranacea</t>
  </si>
  <si>
    <t>Sterculiaceae</t>
  </si>
  <si>
    <t>Theobroma</t>
  </si>
  <si>
    <t>Theobroma cacao</t>
  </si>
  <si>
    <t>Inga cinnamomea</t>
  </si>
  <si>
    <t>Alchornea</t>
  </si>
  <si>
    <t>Alchornea schumburgkii</t>
  </si>
  <si>
    <t>Swartzia</t>
  </si>
  <si>
    <t>Swartzia cardiosperma</t>
  </si>
  <si>
    <t>Coccoloba mollis</t>
  </si>
  <si>
    <t>Anacardiaceae</t>
  </si>
  <si>
    <t>Spondias</t>
  </si>
  <si>
    <t>Spondias mombin</t>
  </si>
  <si>
    <t>Euterpe</t>
  </si>
  <si>
    <t>Euterpe precatoria</t>
  </si>
  <si>
    <t>Violaceae</t>
  </si>
  <si>
    <t>Leonia</t>
  </si>
  <si>
    <t>Leonia glycycarpa</t>
  </si>
  <si>
    <t>Didimocistus</t>
  </si>
  <si>
    <t>Didimocistus chrysadenins</t>
  </si>
  <si>
    <t>Olacaceae</t>
  </si>
  <si>
    <t>Minquartia</t>
  </si>
  <si>
    <t>Minquartia guianensis</t>
  </si>
  <si>
    <t>Xylopia sp1</t>
  </si>
  <si>
    <t>Socratea exhorriza</t>
  </si>
  <si>
    <t>N/D</t>
  </si>
  <si>
    <t>Amaioua</t>
  </si>
  <si>
    <t>Vochysiaceae</t>
  </si>
  <si>
    <t>Ruizterania</t>
  </si>
  <si>
    <t>Heisteria</t>
  </si>
  <si>
    <t>Elaeocarpaceae</t>
  </si>
  <si>
    <t>Sloanea</t>
  </si>
  <si>
    <t>Monimiaceae</t>
  </si>
  <si>
    <t>Siparuna</t>
  </si>
  <si>
    <t>Erisma</t>
  </si>
  <si>
    <t>Conceveiba</t>
  </si>
  <si>
    <t>Qualea</t>
  </si>
  <si>
    <t>Cedrelinga</t>
  </si>
  <si>
    <t>Rhigospira</t>
  </si>
  <si>
    <t>Micropholis</t>
  </si>
  <si>
    <t>Couepia</t>
  </si>
  <si>
    <t>Caryocaraceae</t>
  </si>
  <si>
    <t>Caryocar</t>
  </si>
  <si>
    <t>Cariniana</t>
  </si>
  <si>
    <t>Ebenaceae</t>
  </si>
  <si>
    <t>Diospyros</t>
  </si>
  <si>
    <t>Duroia</t>
  </si>
  <si>
    <t>Calyptranthes</t>
  </si>
  <si>
    <t>Pseudolmedia</t>
  </si>
  <si>
    <t>Sapindaceae</t>
  </si>
  <si>
    <t>Talisia</t>
  </si>
  <si>
    <t>Buchenavia</t>
  </si>
  <si>
    <t>Licaria</t>
  </si>
  <si>
    <t>Loreya</t>
  </si>
  <si>
    <t>Hymenaea</t>
  </si>
  <si>
    <t>Dacryodes</t>
  </si>
  <si>
    <t>Aptandra</t>
  </si>
  <si>
    <t>Rutaceae</t>
  </si>
  <si>
    <t>Zanthoxylum</t>
  </si>
  <si>
    <t>Araliaceae</t>
  </si>
  <si>
    <t>Dendropanax</t>
  </si>
  <si>
    <t>Naucleopsis</t>
  </si>
  <si>
    <t>Humiriaceae</t>
  </si>
  <si>
    <t>Vantanea</t>
  </si>
  <si>
    <t>Sextonia</t>
  </si>
  <si>
    <t>Rinorea</t>
  </si>
  <si>
    <t>Tapirira</t>
  </si>
  <si>
    <t>Ferdinandusa</t>
  </si>
  <si>
    <t>Osteophloeum</t>
  </si>
  <si>
    <t>Indet</t>
  </si>
  <si>
    <t>Olmedia</t>
  </si>
  <si>
    <t>Quiinaceae</t>
  </si>
  <si>
    <t>Quiina</t>
  </si>
  <si>
    <t>Diplotropis</t>
  </si>
  <si>
    <t>Sabiaceae</t>
  </si>
  <si>
    <t>Ophiocaryon</t>
  </si>
  <si>
    <t>Parinari</t>
  </si>
  <si>
    <t>Tovomita</t>
  </si>
  <si>
    <t>Couma</t>
  </si>
  <si>
    <t>Dichapetalaceae</t>
  </si>
  <si>
    <t>Tapura</t>
  </si>
  <si>
    <t>Oenocarpus</t>
  </si>
  <si>
    <t>Malpighiaceae</t>
  </si>
  <si>
    <t>Byrsonima</t>
  </si>
  <si>
    <t>Castilla</t>
  </si>
  <si>
    <t>Sacoglottis</t>
  </si>
  <si>
    <t>Bignoniaceae</t>
  </si>
  <si>
    <t>Jacaranda</t>
  </si>
  <si>
    <t>Mezilaurus</t>
  </si>
  <si>
    <t>Carpotroche</t>
  </si>
  <si>
    <t>Tabebuia</t>
  </si>
  <si>
    <t>Macoubea</t>
  </si>
  <si>
    <t>Bathysa</t>
  </si>
  <si>
    <t>Mucoa</t>
  </si>
  <si>
    <t>Mayna</t>
  </si>
  <si>
    <t>Manilkara</t>
  </si>
  <si>
    <t>Celastraceae</t>
  </si>
  <si>
    <t>Goupia</t>
  </si>
  <si>
    <t>Proteaceae</t>
  </si>
  <si>
    <t>Euplassa</t>
  </si>
  <si>
    <t>Linaceae</t>
  </si>
  <si>
    <t>Roucheria</t>
  </si>
  <si>
    <t>Aquifoliaceae</t>
  </si>
  <si>
    <t>Ilex</t>
  </si>
  <si>
    <t>Lacistemataceae</t>
  </si>
  <si>
    <t>Lacistema</t>
  </si>
  <si>
    <t>Dialium</t>
  </si>
  <si>
    <t>Tetrastylidium</t>
  </si>
  <si>
    <t>Clarisia</t>
  </si>
  <si>
    <t>Helicostylis</t>
  </si>
  <si>
    <t>Abarema</t>
  </si>
  <si>
    <t>Parkia</t>
  </si>
  <si>
    <t>Hyeronima</t>
  </si>
  <si>
    <t>Myrsinaceae</t>
  </si>
  <si>
    <t>Hevea</t>
  </si>
  <si>
    <t>Cybianthus</t>
  </si>
  <si>
    <t>Kotchubaea</t>
  </si>
  <si>
    <t>Pseudopiptadenia</t>
  </si>
  <si>
    <t>Simaroubaceae</t>
  </si>
  <si>
    <t>Simaba</t>
  </si>
  <si>
    <t>Borojoa</t>
  </si>
  <si>
    <t>Micrandra</t>
  </si>
  <si>
    <t>Ecclinusa</t>
  </si>
  <si>
    <t>Votomita</t>
  </si>
  <si>
    <t>Ladenbergia</t>
  </si>
  <si>
    <t>Maprounea</t>
  </si>
  <si>
    <t>Rhizophoraceae</t>
  </si>
  <si>
    <t>Sterigmapetalum</t>
  </si>
  <si>
    <t>Clusia</t>
  </si>
  <si>
    <t>Tachigali melinonii</t>
  </si>
  <si>
    <t>Amaioua corymbosa</t>
  </si>
  <si>
    <t>Miconia punctata</t>
  </si>
  <si>
    <t>Ruizterania trichanthera</t>
  </si>
  <si>
    <t>Pouteria guianensis</t>
  </si>
  <si>
    <t>Heisteria nitida</t>
  </si>
  <si>
    <t>Eschweilera coriacea</t>
  </si>
  <si>
    <t>Sloanea indet</t>
  </si>
  <si>
    <t>Eschweilera indet</t>
  </si>
  <si>
    <t>Trichilia septentrionalis</t>
  </si>
  <si>
    <t>Tachigali poeppigiana</t>
  </si>
  <si>
    <t>Pouteria indet</t>
  </si>
  <si>
    <t>Inga indet</t>
  </si>
  <si>
    <t>Siparuna bifida</t>
  </si>
  <si>
    <t>Erisma indet</t>
  </si>
  <si>
    <t>Conceveiba terminalis</t>
  </si>
  <si>
    <t>Qualea paraensis</t>
  </si>
  <si>
    <t>Cedrelinga cateniformis</t>
  </si>
  <si>
    <t>Rhigospira quadrangularis</t>
  </si>
  <si>
    <t>Eschweilera gigantea</t>
  </si>
  <si>
    <t>Aniba indet</t>
  </si>
  <si>
    <t>Pourouma bicolor</t>
  </si>
  <si>
    <t>Micropholis guyanensis</t>
  </si>
  <si>
    <t>Ficus citrifolia</t>
  </si>
  <si>
    <t>Couepia williamsii</t>
  </si>
  <si>
    <t>Oxandra mediocris</t>
  </si>
  <si>
    <t>Caryocar glabrum</t>
  </si>
  <si>
    <t>Aspidosperma excelsum</t>
  </si>
  <si>
    <t>Couepia indet</t>
  </si>
  <si>
    <t>Ocotea indet</t>
  </si>
  <si>
    <t>Nectandra indet</t>
  </si>
  <si>
    <t>Licania indet</t>
  </si>
  <si>
    <t>Eschweilera tessmannii</t>
  </si>
  <si>
    <t>Cariniana decandra</t>
  </si>
  <si>
    <t>Pouteria torta</t>
  </si>
  <si>
    <t>Diospyros guianensis</t>
  </si>
  <si>
    <t>Duroia saccifera</t>
  </si>
  <si>
    <t>Eschweilera decolorans</t>
  </si>
  <si>
    <t>Chrysophyllum sanguinolentum</t>
  </si>
  <si>
    <t>Calyptranthes indet</t>
  </si>
  <si>
    <t>Pseudolmedia laevis</t>
  </si>
  <si>
    <t>Pourouma cucura</t>
  </si>
  <si>
    <t>Eugenia indet</t>
  </si>
  <si>
    <t>Talisia cerasina</t>
  </si>
  <si>
    <t>Buchenavia indet</t>
  </si>
  <si>
    <t>Hirtella indet</t>
  </si>
  <si>
    <t>Licaria indet</t>
  </si>
  <si>
    <t>Loreya arborescens</t>
  </si>
  <si>
    <t>Protium amazonicum</t>
  </si>
  <si>
    <t>Ocotea aciphylla</t>
  </si>
  <si>
    <t>Iryanthera tricornis</t>
  </si>
  <si>
    <t>Virola multinervia</t>
  </si>
  <si>
    <t>Hymenaea courbaril</t>
  </si>
  <si>
    <t>Dacryodes peruviana</t>
  </si>
  <si>
    <t>Protium indet</t>
  </si>
  <si>
    <t>Aptandra indet</t>
  </si>
  <si>
    <t>Guatteria schomburgkiana</t>
  </si>
  <si>
    <t>Eschweilera micrantha</t>
  </si>
  <si>
    <t>Neea indet</t>
  </si>
  <si>
    <t>Zygia indet</t>
  </si>
  <si>
    <t>Zanthoxylum indet</t>
  </si>
  <si>
    <t>Dendropanax arboreus</t>
  </si>
  <si>
    <t>Theobroma subincanum</t>
  </si>
  <si>
    <t>Tachigali ptychophysca</t>
  </si>
  <si>
    <t>Licania canescens</t>
  </si>
  <si>
    <t>Pseudolmedia laevigata</t>
  </si>
  <si>
    <t>Licania intrapetiolaris</t>
  </si>
  <si>
    <t>Naucleopsis krukovii</t>
  </si>
  <si>
    <t>Vantanea guianensis</t>
  </si>
  <si>
    <t>Dacryodes nitens</t>
  </si>
  <si>
    <t>Conceveiba martiana</t>
  </si>
  <si>
    <t>Sextonia indet</t>
  </si>
  <si>
    <t>Pouteria cuspidata</t>
  </si>
  <si>
    <t>Pourouma guianensis</t>
  </si>
  <si>
    <t>Swartzia laevicarpa</t>
  </si>
  <si>
    <t>Pourouma ovata</t>
  </si>
  <si>
    <t>Rinorea flavescens</t>
  </si>
  <si>
    <t>Licania petrensis</t>
  </si>
  <si>
    <t>Guatteria indet</t>
  </si>
  <si>
    <t>Hirtella rodriguesii</t>
  </si>
  <si>
    <t>Miconia minutiflora</t>
  </si>
  <si>
    <t>Virola peruviana</t>
  </si>
  <si>
    <t>Erisma bicolor</t>
  </si>
  <si>
    <t>Swartzia indet</t>
  </si>
  <si>
    <t>Mouriri indet</t>
  </si>
  <si>
    <t>Tapirira guianensis</t>
  </si>
  <si>
    <t>Endlicheria indet</t>
  </si>
  <si>
    <t>Ferdinandusa loretensis</t>
  </si>
  <si>
    <t>Eschweilera itayensis</t>
  </si>
  <si>
    <t>Osteophloeum platyspermum</t>
  </si>
  <si>
    <t>Virola indet</t>
  </si>
  <si>
    <t>Licania heteromorpha</t>
  </si>
  <si>
    <t>Indet indet</t>
  </si>
  <si>
    <t>Trichilia indet</t>
  </si>
  <si>
    <t>Olmedia tomentosa</t>
  </si>
  <si>
    <t>Quiina peruviana</t>
  </si>
  <si>
    <t>Diplotropis purpurea</t>
  </si>
  <si>
    <t>Ophiocaryon manausense</t>
  </si>
  <si>
    <t>Protium asperum</t>
  </si>
  <si>
    <t>Eschweilera rufifolia</t>
  </si>
  <si>
    <t>Ophiocaryon heterophyllum</t>
  </si>
  <si>
    <t>Protium divaricatum</t>
  </si>
  <si>
    <t>Inga brachyrhachis</t>
  </si>
  <si>
    <t>Ocotea bofo</t>
  </si>
  <si>
    <t>Virola loretensis</t>
  </si>
  <si>
    <t>Licania micrantha</t>
  </si>
  <si>
    <t>Parinari parilis</t>
  </si>
  <si>
    <t>Micropholis casiquiarensis</t>
  </si>
  <si>
    <t>Tovomita guianensis</t>
  </si>
  <si>
    <t>Couma macrocarpa</t>
  </si>
  <si>
    <t>Eschweilera chartaceifolia</t>
  </si>
  <si>
    <t>Tachigali paniculata</t>
  </si>
  <si>
    <t>Tapura acreana</t>
  </si>
  <si>
    <t>Tachigali indet</t>
  </si>
  <si>
    <t>Xylopia parviflora</t>
  </si>
  <si>
    <t>Tachigali formicarum</t>
  </si>
  <si>
    <t>Siparuna guianensis</t>
  </si>
  <si>
    <t>Miconia indet</t>
  </si>
  <si>
    <t>Guatteria pteropus</t>
  </si>
  <si>
    <t>Buchenavia amazonia</t>
  </si>
  <si>
    <t>Sloanea guianensis</t>
  </si>
  <si>
    <t>Oenocarpus bataua</t>
  </si>
  <si>
    <t>Hirtella magnifolia</t>
  </si>
  <si>
    <t>Pouteria procera</t>
  </si>
  <si>
    <t>Byrsonima arthropoda</t>
  </si>
  <si>
    <t>Castilla ulei</t>
  </si>
  <si>
    <t>Protium opacum</t>
  </si>
  <si>
    <t>Sacoglottis indet</t>
  </si>
  <si>
    <t>Iryanthera macrophylla</t>
  </si>
  <si>
    <t>Pouteria caimito</t>
  </si>
  <si>
    <t>Jacaranda macrocarpa</t>
  </si>
  <si>
    <t>Miconia splendens</t>
  </si>
  <si>
    <t>Oenocarpus indet</t>
  </si>
  <si>
    <t>Mezilaurus indet</t>
  </si>
  <si>
    <t>Licania octandra</t>
  </si>
  <si>
    <t>Carpotroche longifolia</t>
  </si>
  <si>
    <t>Trichilia poeppigii</t>
  </si>
  <si>
    <t>Mouriri nigra</t>
  </si>
  <si>
    <t>Brosimum rubescens</t>
  </si>
  <si>
    <t>Jacaranda indet</t>
  </si>
  <si>
    <t>Tabebuia incana</t>
  </si>
  <si>
    <t>Neea verticillata</t>
  </si>
  <si>
    <t>Macoubea guianensis</t>
  </si>
  <si>
    <t>Bathysa indet</t>
  </si>
  <si>
    <t>Guatteria elata</t>
  </si>
  <si>
    <t>Mucoa duckei</t>
  </si>
  <si>
    <t>Mayna indet</t>
  </si>
  <si>
    <t>Protium nodulosum</t>
  </si>
  <si>
    <t>Manilkara bidentata</t>
  </si>
  <si>
    <t>Pouteria bilocularis</t>
  </si>
  <si>
    <t>Pouteria oblanceolata</t>
  </si>
  <si>
    <t>Swartzia polyphylla</t>
  </si>
  <si>
    <t>Goupia glabra</t>
  </si>
  <si>
    <t>Euplassa inaequalis</t>
  </si>
  <si>
    <t>Roucheria punctata</t>
  </si>
  <si>
    <t>Ilex nayana</t>
  </si>
  <si>
    <t>Sloanea floribunda</t>
  </si>
  <si>
    <t>Protium crassipetalum</t>
  </si>
  <si>
    <t>Eugenia feijoi</t>
  </si>
  <si>
    <t>Sloanea brevipes</t>
  </si>
  <si>
    <t>Matisia malacocalyx</t>
  </si>
  <si>
    <t>Tovomita indet</t>
  </si>
  <si>
    <t>Lacistema aggregatum</t>
  </si>
  <si>
    <t>Pouteria durlandii</t>
  </si>
  <si>
    <t>Dialium guianense</t>
  </si>
  <si>
    <t>Xylopia indet</t>
  </si>
  <si>
    <t>Tetrastylidium peruvianum</t>
  </si>
  <si>
    <t>Iryanthera elliptica</t>
  </si>
  <si>
    <t>Clarisia racemosa</t>
  </si>
  <si>
    <t>Helicostylis scabra</t>
  </si>
  <si>
    <t>Abarema microcalyx</t>
  </si>
  <si>
    <t>Couepia ulei</t>
  </si>
  <si>
    <t>Macrolobium limbatum</t>
  </si>
  <si>
    <t>Parkia indet</t>
  </si>
  <si>
    <t>Aptandra tubicina</t>
  </si>
  <si>
    <t>Neea parvifolia</t>
  </si>
  <si>
    <t>Protium altsonii</t>
  </si>
  <si>
    <t>Virola sebifera</t>
  </si>
  <si>
    <t>Hyeronima indet</t>
  </si>
  <si>
    <t>Guatteria trichoclonia</t>
  </si>
  <si>
    <t>Ferdinandusa chlorantha</t>
  </si>
  <si>
    <t>Macrolobium bifolium</t>
  </si>
  <si>
    <t>Licania egleri</t>
  </si>
  <si>
    <t>Tovomita laurina</t>
  </si>
  <si>
    <t>Hevea guianensis</t>
  </si>
  <si>
    <t>Cybianthus peruvianus</t>
  </si>
  <si>
    <t>Brosimum indet</t>
  </si>
  <si>
    <t>Sloanea grandiflora</t>
  </si>
  <si>
    <t>Eugenia florida</t>
  </si>
  <si>
    <t>Pourouma tomentosa</t>
  </si>
  <si>
    <t>Kotchubaea indet</t>
  </si>
  <si>
    <t>Tachigali chrysophylla</t>
  </si>
  <si>
    <t>Licania harlingii</t>
  </si>
  <si>
    <t>Chrysophyllum venezuelanense</t>
  </si>
  <si>
    <t>Licania klugii</t>
  </si>
  <si>
    <t>Pseudopiptadenia suaveolens</t>
  </si>
  <si>
    <t>Virola marlenei</t>
  </si>
  <si>
    <t>Simaba polyphylla</t>
  </si>
  <si>
    <t>Borojoa indet</t>
  </si>
  <si>
    <t>Micrandra spruceana</t>
  </si>
  <si>
    <t>Ecclinusa lanceolata</t>
  </si>
  <si>
    <t>Eschweilera grandiflora</t>
  </si>
  <si>
    <t>Votomita pubescens</t>
  </si>
  <si>
    <t>Hirtella bicornis</t>
  </si>
  <si>
    <t>Protium paniculatum</t>
  </si>
  <si>
    <t>Ladenbergia indet</t>
  </si>
  <si>
    <t>Swartzia gracilis</t>
  </si>
  <si>
    <t>Pleurothyrium indet</t>
  </si>
  <si>
    <t>Protium carnosum</t>
  </si>
  <si>
    <t>Maprounea guianensis</t>
  </si>
  <si>
    <t>Sterigmapetalum obovatum</t>
  </si>
  <si>
    <t>Clusia indet</t>
  </si>
  <si>
    <t>Loreto: Jenaro Herrera - Bosque de tierra firme</t>
  </si>
  <si>
    <t>Loreto: Jenaro Herrera - Bosque ribereno de restinga</t>
  </si>
  <si>
    <t>Parcela 100 x 100 m</t>
  </si>
  <si>
    <t>R² = 0.82</t>
  </si>
  <si>
    <t>San Martin: Alto Mayo - Pantano arboreo</t>
  </si>
  <si>
    <t>TOTAL</t>
  </si>
  <si>
    <t>Recordar: 1Mg=1000Kg</t>
  </si>
  <si>
    <t>Densidad: Familia</t>
  </si>
  <si>
    <t>Densidad: Genero</t>
  </si>
  <si>
    <t>Densidad: Especie</t>
  </si>
  <si>
    <t>Biomasa: DAP</t>
  </si>
  <si>
    <t>Biomasa: DAP, ρ</t>
  </si>
  <si>
    <t>Biomasa: DAP, ρ, H</t>
  </si>
  <si>
    <t>y = 11.312ln(x) - 12.344</t>
  </si>
  <si>
    <t>Mg/ha</t>
  </si>
  <si>
    <t>Area</t>
  </si>
  <si>
    <t>ha</t>
  </si>
  <si>
    <t>y =11.312*ln(DAP)-12.344</t>
  </si>
  <si>
    <t>AB=D^2(π/4)</t>
  </si>
  <si>
    <r>
      <t xml:space="preserve">Chave et al. 2005, DAP </t>
    </r>
    <r>
      <rPr>
        <sz val="10"/>
        <color indexed="8"/>
        <rFont val="Calibri"/>
        <family val="2"/>
      </rPr>
      <t>≥</t>
    </r>
    <r>
      <rPr>
        <sz val="10"/>
        <color indexed="8"/>
        <rFont val="Calibri"/>
        <family val="2"/>
      </rPr>
      <t>5cm: B =exp(-2.977+Ln(ρ*DAP^2*H))</t>
    </r>
  </si>
  <si>
    <t xml:space="preserve">Chambers et al. 2001, DAP ≥5cm: B =exp(0.33*Ln(DAP)+0.933*(Ln(DAP))^2-0.122*(Ln(DAP))^3-0.37)  </t>
  </si>
  <si>
    <t xml:space="preserve">Baker et al. 2004, DAP ≥5cm: B =exp(0.33*Ln(DAP)+0.933*(Ln(DAP))^2-0.122*(Ln(DAP))^3- 0.37)*ρ/0.67 </t>
  </si>
  <si>
    <t>Chave et al. 2005, DAP ≥5cm: B =ρ* exp(-1.499+2.148*Ln(DAP)+0.207*(Ln(DAP))^2-0.0281*(Ln(DAP))^3)</t>
  </si>
  <si>
    <t>Freitas et al. 2006,  Aguaje: B =-0.0582*H^3+4.5868*H^2-43.198*H+126.82</t>
  </si>
  <si>
    <t xml:space="preserve">Freitas et al. 2006, otras palmeras: B =1.0865*H^1.3828 </t>
  </si>
  <si>
    <t>Otras formulas: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</si>
</sst>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"/>
    <numFmt numFmtId="174" formatCode="0.0000"/>
    <numFmt numFmtId="175" formatCode="0.000000"/>
    <numFmt numFmtId="176" formatCode="0.000"/>
    <numFmt numFmtId="177" formatCode="_ * #,##0_ ;_ * \-#,##0_ ;_ * &quot;-&quot;_ ;_ @_ "/>
    <numFmt numFmtId="178" formatCode="_ * #,##0.00_ ;_ * \-#,##0.00_ ;_ * &quot;-&quot;??_ ;_ @_ "/>
    <numFmt numFmtId="179" formatCode="_ &quot;S/.&quot;* #,##0_ ;_ &quot;S/.&quot;* \-#,##0_ ;_ &quot;S/.&quot;* &quot;-&quot;_ ;_ @_ "/>
    <numFmt numFmtId="180" formatCode="_ &quot;S/.&quot;* #,##0.00_ ;_ &quot;S/.&quot;* \-#,##0.00_ ;_ &quot;S/.&quot;* &quot;-&quot;??_ ;_ @_ "/>
    <numFmt numFmtId="181" formatCode="0.00000000"/>
    <numFmt numFmtId="182" formatCode="0.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readingOrder="1"/>
    </xf>
    <xf numFmtId="0" fontId="3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top"/>
    </xf>
    <xf numFmtId="174" fontId="7" fillId="0" borderId="0" xfId="0" applyNumberFormat="1" applyFont="1" applyFill="1" applyBorder="1" applyAlignment="1">
      <alignment vertical="top"/>
    </xf>
    <xf numFmtId="0" fontId="2" fillId="0" borderId="0" xfId="62" applyFont="1" applyFill="1" applyBorder="1" applyAlignment="1">
      <alignment horizontal="left" vertical="top"/>
      <protection/>
    </xf>
    <xf numFmtId="0" fontId="7" fillId="0" borderId="0" xfId="62" applyFont="1" applyFill="1" applyBorder="1" applyAlignment="1">
      <alignment horizontal="left" vertical="top"/>
      <protection/>
    </xf>
    <xf numFmtId="0" fontId="2" fillId="0" borderId="0" xfId="61" applyFont="1" applyFill="1" applyBorder="1" applyAlignment="1">
      <alignment horizontal="left" vertical="top"/>
      <protection/>
    </xf>
    <xf numFmtId="2" fontId="2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center" vertical="top"/>
    </xf>
    <xf numFmtId="172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7" fillId="0" borderId="0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 vertical="top"/>
    </xf>
    <xf numFmtId="174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 readingOrder="1"/>
    </xf>
    <xf numFmtId="174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4" fillId="0" borderId="0" xfId="0" applyFont="1" applyAlignment="1">
      <alignment horizontal="center" readingOrder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readingOrder="1"/>
    </xf>
    <xf numFmtId="0" fontId="45" fillId="0" borderId="0" xfId="0" applyFont="1" applyBorder="1" applyAlignment="1">
      <alignment/>
    </xf>
    <xf numFmtId="1" fontId="0" fillId="0" borderId="0" xfId="0" applyNumberForma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5" xfId="60"/>
    <cellStyle name="Normal_Familia" xfId="61"/>
    <cellStyle name="Normal_Genus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17.28125" style="0" bestFit="1" customWidth="1"/>
    <col min="3" max="3" width="17.421875" style="0" bestFit="1" customWidth="1"/>
    <col min="4" max="4" width="23.140625" style="0" customWidth="1"/>
    <col min="5" max="5" width="16.8515625" style="39" bestFit="1" customWidth="1"/>
    <col min="6" max="7" width="17.28125" style="39" bestFit="1" customWidth="1"/>
    <col min="8" max="8" width="10.421875" style="39" bestFit="1" customWidth="1"/>
    <col min="9" max="9" width="5.8515625" style="0" customWidth="1"/>
    <col min="10" max="10" width="6.8515625" style="0" customWidth="1"/>
    <col min="11" max="11" width="12.00390625" style="40" customWidth="1"/>
    <col min="12" max="12" width="10.140625" style="42" customWidth="1"/>
    <col min="13" max="13" width="13.28125" style="0" bestFit="1" customWidth="1"/>
    <col min="14" max="15" width="16.28125" style="0" bestFit="1" customWidth="1"/>
    <col min="16" max="16" width="17.8515625" style="0" bestFit="1" customWidth="1"/>
  </cols>
  <sheetData>
    <row r="1" spans="1:13" s="3" customFormat="1" ht="15">
      <c r="A1" s="1" t="s">
        <v>533</v>
      </c>
      <c r="K1" s="41"/>
      <c r="M1" s="47" t="s">
        <v>553</v>
      </c>
    </row>
    <row r="2" spans="1:13" s="3" customFormat="1" ht="15">
      <c r="A2" s="2" t="s">
        <v>535</v>
      </c>
      <c r="K2" s="45" t="s">
        <v>550</v>
      </c>
      <c r="M2" s="47" t="s">
        <v>554</v>
      </c>
    </row>
    <row r="3" spans="11:13" s="3" customFormat="1" ht="15">
      <c r="K3" s="15" t="s">
        <v>536</v>
      </c>
      <c r="M3" s="47" t="s">
        <v>555</v>
      </c>
    </row>
    <row r="4" spans="2:13" s="3" customFormat="1" ht="15">
      <c r="B4" s="2"/>
      <c r="E4" s="12"/>
      <c r="F4" s="12"/>
      <c r="G4" s="12"/>
      <c r="H4" s="12"/>
      <c r="K4" s="16" t="s">
        <v>72</v>
      </c>
      <c r="L4" s="46" t="s">
        <v>551</v>
      </c>
      <c r="M4" s="48" t="s">
        <v>552</v>
      </c>
    </row>
    <row r="5" spans="5:16" s="3" customFormat="1" ht="15">
      <c r="E5" s="10" t="s">
        <v>8</v>
      </c>
      <c r="F5" s="10" t="s">
        <v>8</v>
      </c>
      <c r="G5" s="10" t="s">
        <v>8</v>
      </c>
      <c r="H5" s="10" t="s">
        <v>8</v>
      </c>
      <c r="I5" s="10" t="s">
        <v>10</v>
      </c>
      <c r="J5" s="10" t="s">
        <v>9</v>
      </c>
      <c r="K5" s="11" t="s">
        <v>9</v>
      </c>
      <c r="L5" s="11" t="s">
        <v>12</v>
      </c>
      <c r="M5" s="11" t="s">
        <v>13</v>
      </c>
      <c r="N5" s="11" t="s">
        <v>13</v>
      </c>
      <c r="O5" s="11" t="s">
        <v>13</v>
      </c>
      <c r="P5" s="11" t="s">
        <v>13</v>
      </c>
    </row>
    <row r="6" spans="1:16" s="3" customFormat="1" ht="15">
      <c r="A6" s="6" t="s">
        <v>3</v>
      </c>
      <c r="B6" s="6" t="s">
        <v>4</v>
      </c>
      <c r="C6" s="6" t="s">
        <v>5</v>
      </c>
      <c r="D6" s="6" t="s">
        <v>6</v>
      </c>
      <c r="E6" s="17" t="s">
        <v>540</v>
      </c>
      <c r="F6" s="17" t="s">
        <v>541</v>
      </c>
      <c r="G6" s="17" t="s">
        <v>542</v>
      </c>
      <c r="H6" s="9" t="s">
        <v>70</v>
      </c>
      <c r="I6" s="9" t="s">
        <v>2</v>
      </c>
      <c r="J6" s="9" t="s">
        <v>0</v>
      </c>
      <c r="K6" s="17" t="s">
        <v>7</v>
      </c>
      <c r="L6" s="17" t="s">
        <v>11</v>
      </c>
      <c r="M6" s="17" t="s">
        <v>543</v>
      </c>
      <c r="N6" s="17" t="s">
        <v>544</v>
      </c>
      <c r="O6" s="17" t="s">
        <v>544</v>
      </c>
      <c r="P6" s="17" t="s">
        <v>545</v>
      </c>
    </row>
    <row r="7" spans="1:16" ht="15">
      <c r="A7">
        <v>1</v>
      </c>
      <c r="B7" t="s">
        <v>67</v>
      </c>
      <c r="C7" t="s">
        <v>65</v>
      </c>
      <c r="D7" t="s">
        <v>321</v>
      </c>
      <c r="E7" s="14">
        <v>0.6973370872236726</v>
      </c>
      <c r="F7" s="14">
        <v>0.5587349583846154</v>
      </c>
      <c r="G7" s="14">
        <v>0.64</v>
      </c>
      <c r="H7" s="14">
        <v>0.5587349583846154</v>
      </c>
      <c r="I7" s="40">
        <v>49.5</v>
      </c>
      <c r="J7" t="s">
        <v>217</v>
      </c>
      <c r="K7" s="40">
        <f>11.312*LN(I7)-12.344</f>
        <v>31.79511483822838</v>
      </c>
      <c r="L7" s="39">
        <f>I7^2*PI()/4</f>
        <v>1924.4218498645976</v>
      </c>
      <c r="M7" s="49">
        <f>EXP(0.33*LN(I7)+0.933*(LN(I7))^2-0.122*(LN(I7))^3-0.37)</f>
        <v>2630.779282240803</v>
      </c>
      <c r="N7" s="49">
        <f>EXP(0.33*LN(I7)+0.933*(LN(I7))^2-0.122*(LN(I7))^3-0.37)*H7/0.67</f>
        <v>2193.8930638536167</v>
      </c>
      <c r="O7" s="49">
        <f>H7*EXP(-1.499+2.148*LN(I7)+0.207*(LN(I7))^2-0.0281*(LN(I7))^3)</f>
        <v>2398.5473831821805</v>
      </c>
      <c r="P7" s="49">
        <f>EXP(-2.977+LN(H7*I7^2*K7))</f>
        <v>2217.59364251751</v>
      </c>
    </row>
    <row r="8" spans="1:16" ht="15">
      <c r="A8">
        <v>2</v>
      </c>
      <c r="B8" t="s">
        <v>134</v>
      </c>
      <c r="C8" t="s">
        <v>218</v>
      </c>
      <c r="D8" t="s">
        <v>322</v>
      </c>
      <c r="E8" s="14">
        <v>0.6488518691588784</v>
      </c>
      <c r="F8" s="14">
        <v>0.625</v>
      </c>
      <c r="G8" s="14">
        <v>0.64</v>
      </c>
      <c r="H8" s="14">
        <v>0.625</v>
      </c>
      <c r="I8" s="40">
        <v>17.5</v>
      </c>
      <c r="J8" t="s">
        <v>217</v>
      </c>
      <c r="K8" s="40">
        <f aca="true" t="shared" si="0" ref="K8:K71">11.312*LN(I8)-12.344</f>
        <v>20.033216365074146</v>
      </c>
      <c r="L8" s="39">
        <f aca="true" t="shared" si="1" ref="L8:L71">I8^2*PI()/4</f>
        <v>240.52818754046854</v>
      </c>
      <c r="M8" s="49">
        <f aca="true" t="shared" si="2" ref="M8:M71">EXP(0.33*LN(I8)+0.933*(LN(I8))^2-0.122*(LN(I8))^3-0.37)</f>
        <v>212.13507722333046</v>
      </c>
      <c r="N8" s="49">
        <f aca="true" t="shared" si="3" ref="N8:N71">EXP(0.33*LN(I8)+0.933*(LN(I8))^2-0.122*(LN(I8))^3-0.37)*H8/0.67</f>
        <v>197.8871989023605</v>
      </c>
      <c r="O8" s="49">
        <f aca="true" t="shared" si="4" ref="O8:O71">H8*EXP(-1.499+2.148*LN(I8)+0.207*(LN(I8))^2-0.0281*(LN(I8))^3)</f>
        <v>184.178887304725</v>
      </c>
      <c r="P8" s="49">
        <f aca="true" t="shared" si="5" ref="P8:P71">EXP(-2.977+LN(H8*I8^2*K8))</f>
        <v>195.34941889054414</v>
      </c>
    </row>
    <row r="9" spans="1:16" ht="15">
      <c r="A9">
        <v>3</v>
      </c>
      <c r="B9" t="s">
        <v>50</v>
      </c>
      <c r="C9" t="s">
        <v>51</v>
      </c>
      <c r="D9" t="s">
        <v>323</v>
      </c>
      <c r="E9" s="14">
        <v>0.6852189999999998</v>
      </c>
      <c r="F9" s="14">
        <v>0.61785</v>
      </c>
      <c r="G9" s="14">
        <v>0.64</v>
      </c>
      <c r="H9" s="14">
        <v>0.61785</v>
      </c>
      <c r="I9" s="40">
        <v>13.4</v>
      </c>
      <c r="J9" t="s">
        <v>217</v>
      </c>
      <c r="K9" s="40">
        <f t="shared" si="0"/>
        <v>17.013521245096065</v>
      </c>
      <c r="L9" s="39">
        <f t="shared" si="1"/>
        <v>141.0260942196458</v>
      </c>
      <c r="M9" s="49">
        <f t="shared" si="2"/>
        <v>103.33333221703982</v>
      </c>
      <c r="N9" s="49">
        <f t="shared" si="3"/>
        <v>95.29029747805679</v>
      </c>
      <c r="O9" s="49">
        <f t="shared" si="4"/>
        <v>89.7589754221071</v>
      </c>
      <c r="P9" s="49">
        <f t="shared" si="5"/>
        <v>96.15949698573112</v>
      </c>
    </row>
    <row r="10" spans="1:16" ht="15">
      <c r="A10">
        <v>4</v>
      </c>
      <c r="B10" t="s">
        <v>219</v>
      </c>
      <c r="C10" t="s">
        <v>220</v>
      </c>
      <c r="D10" t="s">
        <v>324</v>
      </c>
      <c r="E10" s="14">
        <v>0.5561842754098358</v>
      </c>
      <c r="F10" s="14">
        <v>0.6018530171</v>
      </c>
      <c r="G10" s="14">
        <v>0.64</v>
      </c>
      <c r="H10" s="14">
        <v>0.6018530171</v>
      </c>
      <c r="I10" s="40">
        <v>11.1</v>
      </c>
      <c r="J10" t="s">
        <v>217</v>
      </c>
      <c r="K10" s="40">
        <f t="shared" si="0"/>
        <v>14.883363065296477</v>
      </c>
      <c r="L10" s="39">
        <f t="shared" si="1"/>
        <v>96.76890771219959</v>
      </c>
      <c r="M10" s="49">
        <f t="shared" si="2"/>
        <v>62.07281007156249</v>
      </c>
      <c r="N10" s="49">
        <f t="shared" si="3"/>
        <v>55.75926570364949</v>
      </c>
      <c r="O10" s="49">
        <f t="shared" si="4"/>
        <v>53.02535657759553</v>
      </c>
      <c r="P10" s="49">
        <f t="shared" si="5"/>
        <v>56.22672692038618</v>
      </c>
    </row>
    <row r="11" spans="1:16" ht="15">
      <c r="A11">
        <v>5</v>
      </c>
      <c r="B11" t="s">
        <v>25</v>
      </c>
      <c r="C11" t="s">
        <v>24</v>
      </c>
      <c r="D11" t="s">
        <v>325</v>
      </c>
      <c r="E11" s="14">
        <v>0.7696570196103286</v>
      </c>
      <c r="F11" s="14">
        <v>0.7832335102884614</v>
      </c>
      <c r="G11" s="14">
        <v>0.9295616666666667</v>
      </c>
      <c r="H11" s="14">
        <v>0.9295616666666667</v>
      </c>
      <c r="I11" s="40">
        <v>10</v>
      </c>
      <c r="J11" t="s">
        <v>217</v>
      </c>
      <c r="K11" s="40">
        <f t="shared" si="0"/>
        <v>13.702842571948645</v>
      </c>
      <c r="L11" s="39">
        <f t="shared" si="1"/>
        <v>78.53981633974483</v>
      </c>
      <c r="M11" s="49">
        <f t="shared" si="2"/>
        <v>46.85882172601384</v>
      </c>
      <c r="N11" s="49">
        <f t="shared" si="3"/>
        <v>65.01218570398454</v>
      </c>
      <c r="O11" s="49">
        <f t="shared" si="4"/>
        <v>62.07583283212583</v>
      </c>
      <c r="P11" s="49">
        <f t="shared" si="5"/>
        <v>64.8924545471008</v>
      </c>
    </row>
    <row r="12" spans="1:16" ht="15">
      <c r="A12">
        <v>6</v>
      </c>
      <c r="B12" t="s">
        <v>212</v>
      </c>
      <c r="C12" t="s">
        <v>221</v>
      </c>
      <c r="D12" t="s">
        <v>326</v>
      </c>
      <c r="E12" s="14">
        <v>0.7230034343333333</v>
      </c>
      <c r="F12" s="14">
        <v>0.7042857142857143</v>
      </c>
      <c r="G12" s="14">
        <v>0.64</v>
      </c>
      <c r="H12" s="14">
        <v>0.7042857142857143</v>
      </c>
      <c r="I12" s="40">
        <v>13.1</v>
      </c>
      <c r="J12" t="s">
        <v>217</v>
      </c>
      <c r="K12" s="40">
        <f t="shared" si="0"/>
        <v>16.75738954810278</v>
      </c>
      <c r="L12" s="39">
        <f t="shared" si="1"/>
        <v>134.7821788206361</v>
      </c>
      <c r="M12" s="49">
        <f t="shared" si="2"/>
        <v>97.18786044840797</v>
      </c>
      <c r="N12" s="49">
        <f t="shared" si="3"/>
        <v>102.16122644150347</v>
      </c>
      <c r="O12" s="49">
        <f t="shared" si="4"/>
        <v>96.34668311065492</v>
      </c>
      <c r="P12" s="49">
        <f t="shared" si="5"/>
        <v>103.18181512070058</v>
      </c>
    </row>
    <row r="13" spans="1:16" ht="15">
      <c r="A13">
        <v>7</v>
      </c>
      <c r="B13" t="s">
        <v>78</v>
      </c>
      <c r="C13" t="s">
        <v>79</v>
      </c>
      <c r="D13" t="s">
        <v>327</v>
      </c>
      <c r="E13" s="14">
        <v>0.7202020392692312</v>
      </c>
      <c r="F13" s="14">
        <v>0.8280959037910446</v>
      </c>
      <c r="G13" s="14">
        <v>0.8520137438333332</v>
      </c>
      <c r="H13" s="14">
        <v>0.8520137438333332</v>
      </c>
      <c r="I13" s="40">
        <v>18.8</v>
      </c>
      <c r="J13" t="s">
        <v>217</v>
      </c>
      <c r="K13" s="40">
        <f t="shared" si="0"/>
        <v>20.843788911583744</v>
      </c>
      <c r="L13" s="39">
        <f t="shared" si="1"/>
        <v>277.59112687119415</v>
      </c>
      <c r="M13" s="49">
        <f t="shared" si="2"/>
        <v>256.7473269339429</v>
      </c>
      <c r="N13" s="49">
        <f t="shared" si="3"/>
        <v>326.49589737341705</v>
      </c>
      <c r="O13" s="49">
        <f t="shared" si="4"/>
        <v>303.35759263033935</v>
      </c>
      <c r="P13" s="49">
        <f t="shared" si="5"/>
        <v>319.77484174338076</v>
      </c>
    </row>
    <row r="14" spans="1:16" ht="15">
      <c r="A14">
        <v>8</v>
      </c>
      <c r="B14" t="s">
        <v>222</v>
      </c>
      <c r="C14" t="s">
        <v>223</v>
      </c>
      <c r="D14" t="s">
        <v>328</v>
      </c>
      <c r="E14" s="14">
        <v>0.7948705822400001</v>
      </c>
      <c r="F14" s="14">
        <v>0.8089068565000002</v>
      </c>
      <c r="G14" s="14">
        <v>0.64</v>
      </c>
      <c r="H14" s="14">
        <v>0.8089068565000002</v>
      </c>
      <c r="I14" s="40">
        <v>10.3</v>
      </c>
      <c r="J14" t="s">
        <v>217</v>
      </c>
      <c r="K14" s="40">
        <f t="shared" si="0"/>
        <v>14.037211742904992</v>
      </c>
      <c r="L14" s="39">
        <f t="shared" si="1"/>
        <v>83.3228911548353</v>
      </c>
      <c r="M14" s="49">
        <f t="shared" si="2"/>
        <v>50.73488557519791</v>
      </c>
      <c r="N14" s="49">
        <f t="shared" si="3"/>
        <v>61.2534280679411</v>
      </c>
      <c r="O14" s="49">
        <f t="shared" si="4"/>
        <v>58.42807087852292</v>
      </c>
      <c r="P14" s="49">
        <f t="shared" si="5"/>
        <v>61.37042691986553</v>
      </c>
    </row>
    <row r="15" spans="1:16" ht="15">
      <c r="A15">
        <v>9</v>
      </c>
      <c r="B15" t="s">
        <v>78</v>
      </c>
      <c r="C15" t="s">
        <v>79</v>
      </c>
      <c r="D15" t="s">
        <v>329</v>
      </c>
      <c r="E15" s="14">
        <v>0.7202020392692312</v>
      </c>
      <c r="F15" s="14">
        <v>0.8280959037910446</v>
      </c>
      <c r="G15" s="14">
        <v>0.7583333333333333</v>
      </c>
      <c r="H15" s="14">
        <v>0.7583333333333333</v>
      </c>
      <c r="I15" s="40">
        <v>36.4</v>
      </c>
      <c r="J15" t="s">
        <v>217</v>
      </c>
      <c r="K15" s="40">
        <f t="shared" si="0"/>
        <v>28.317761978758163</v>
      </c>
      <c r="L15" s="39">
        <f t="shared" si="1"/>
        <v>1040.621150575083</v>
      </c>
      <c r="M15" s="49">
        <f t="shared" si="2"/>
        <v>1346.3086969001188</v>
      </c>
      <c r="N15" s="49">
        <f t="shared" si="3"/>
        <v>1523.8071071879451</v>
      </c>
      <c r="O15" s="49">
        <f t="shared" si="4"/>
        <v>1502.7080374453917</v>
      </c>
      <c r="P15" s="49">
        <f t="shared" si="5"/>
        <v>1449.529866077428</v>
      </c>
    </row>
    <row r="16" spans="1:16" ht="15">
      <c r="A16">
        <v>10</v>
      </c>
      <c r="B16" t="s">
        <v>29</v>
      </c>
      <c r="C16" t="s">
        <v>37</v>
      </c>
      <c r="D16" t="s">
        <v>330</v>
      </c>
      <c r="E16" s="14">
        <v>0.572440270090909</v>
      </c>
      <c r="F16" s="14">
        <v>0.65494379336</v>
      </c>
      <c r="G16" s="14">
        <v>0.64</v>
      </c>
      <c r="H16" s="14">
        <v>0.65494379336</v>
      </c>
      <c r="I16" s="40">
        <v>16</v>
      </c>
      <c r="J16" t="s">
        <v>217</v>
      </c>
      <c r="K16" s="40">
        <f t="shared" si="0"/>
        <v>19.019523625976404</v>
      </c>
      <c r="L16" s="39">
        <f t="shared" si="1"/>
        <v>201.06192982974676</v>
      </c>
      <c r="M16" s="49">
        <f t="shared" si="2"/>
        <v>166.81749781335475</v>
      </c>
      <c r="N16" s="49">
        <f t="shared" si="3"/>
        <v>163.06878330851052</v>
      </c>
      <c r="O16" s="49">
        <f t="shared" si="4"/>
        <v>152.27126442267732</v>
      </c>
      <c r="P16" s="49">
        <f t="shared" si="5"/>
        <v>162.4609388613979</v>
      </c>
    </row>
    <row r="17" spans="1:16" ht="15">
      <c r="A17">
        <v>11</v>
      </c>
      <c r="B17" t="s">
        <v>67</v>
      </c>
      <c r="C17" t="s">
        <v>65</v>
      </c>
      <c r="D17" t="s">
        <v>331</v>
      </c>
      <c r="E17" s="14">
        <v>0.6973370872236726</v>
      </c>
      <c r="F17" s="14">
        <v>0.5587349583846154</v>
      </c>
      <c r="G17" s="14">
        <v>0.64</v>
      </c>
      <c r="H17" s="14">
        <v>0.5587349583846154</v>
      </c>
      <c r="I17" s="40">
        <v>29.8</v>
      </c>
      <c r="J17" t="s">
        <v>217</v>
      </c>
      <c r="K17" s="40">
        <f t="shared" si="0"/>
        <v>26.05467894740049</v>
      </c>
      <c r="L17" s="39">
        <f t="shared" si="1"/>
        <v>697.46498502347</v>
      </c>
      <c r="M17" s="49">
        <f t="shared" si="2"/>
        <v>836.2806128990701</v>
      </c>
      <c r="N17" s="49">
        <f t="shared" si="3"/>
        <v>697.4018111134666</v>
      </c>
      <c r="O17" s="49">
        <f t="shared" si="4"/>
        <v>662.7652190464842</v>
      </c>
      <c r="P17" s="49">
        <f t="shared" si="5"/>
        <v>658.611676897818</v>
      </c>
    </row>
    <row r="18" spans="1:16" ht="15">
      <c r="A18">
        <v>12</v>
      </c>
      <c r="B18" t="s">
        <v>78</v>
      </c>
      <c r="C18" t="s">
        <v>79</v>
      </c>
      <c r="D18" t="s">
        <v>327</v>
      </c>
      <c r="E18" s="14">
        <v>0.7202020392692312</v>
      </c>
      <c r="F18" s="14">
        <v>0.8280959037910446</v>
      </c>
      <c r="G18" s="14">
        <v>0.8520137438333332</v>
      </c>
      <c r="H18" s="14">
        <v>0.8520137438333332</v>
      </c>
      <c r="I18" s="40">
        <v>10.6</v>
      </c>
      <c r="J18" t="s">
        <v>217</v>
      </c>
      <c r="K18" s="40">
        <f t="shared" si="0"/>
        <v>14.36198046064706</v>
      </c>
      <c r="L18" s="39">
        <f t="shared" si="1"/>
        <v>88.24733763933729</v>
      </c>
      <c r="M18" s="49">
        <f t="shared" si="2"/>
        <v>54.813657974998954</v>
      </c>
      <c r="N18" s="49">
        <f t="shared" si="3"/>
        <v>69.70446260369954</v>
      </c>
      <c r="O18" s="49">
        <f t="shared" si="4"/>
        <v>66.4167185780476</v>
      </c>
      <c r="P18" s="49">
        <f t="shared" si="5"/>
        <v>70.04513713159646</v>
      </c>
    </row>
    <row r="19" spans="1:16" ht="15">
      <c r="A19">
        <v>13</v>
      </c>
      <c r="B19" t="s">
        <v>50</v>
      </c>
      <c r="C19" t="s">
        <v>51</v>
      </c>
      <c r="D19" t="s">
        <v>323</v>
      </c>
      <c r="E19" s="14">
        <v>0.6852189999999998</v>
      </c>
      <c r="F19" s="14">
        <v>0.61785</v>
      </c>
      <c r="G19" s="14">
        <v>0.64</v>
      </c>
      <c r="H19" s="14">
        <v>0.61785</v>
      </c>
      <c r="I19" s="40">
        <v>12.6</v>
      </c>
      <c r="J19" t="s">
        <v>217</v>
      </c>
      <c r="K19" s="40">
        <f t="shared" si="0"/>
        <v>16.31717835948647</v>
      </c>
      <c r="L19" s="39">
        <f t="shared" si="1"/>
        <v>124.68981242097888</v>
      </c>
      <c r="M19" s="49">
        <f t="shared" si="2"/>
        <v>87.46597795606876</v>
      </c>
      <c r="N19" s="49">
        <f t="shared" si="3"/>
        <v>80.65799176142848</v>
      </c>
      <c r="O19" s="49">
        <f t="shared" si="4"/>
        <v>76.22393700975373</v>
      </c>
      <c r="P19" s="49">
        <f t="shared" si="5"/>
        <v>81.54071763999787</v>
      </c>
    </row>
    <row r="20" spans="1:16" ht="15">
      <c r="A20">
        <v>14</v>
      </c>
      <c r="B20" t="s">
        <v>25</v>
      </c>
      <c r="C20" t="s">
        <v>24</v>
      </c>
      <c r="D20" t="s">
        <v>332</v>
      </c>
      <c r="E20" s="14">
        <v>0.7696570196103286</v>
      </c>
      <c r="F20" s="14">
        <v>0.7832335102884614</v>
      </c>
      <c r="G20" s="14">
        <v>0.6512499999999999</v>
      </c>
      <c r="H20" s="14">
        <v>0.6512499999999999</v>
      </c>
      <c r="I20" s="40">
        <v>14.5</v>
      </c>
      <c r="J20" t="s">
        <v>217</v>
      </c>
      <c r="K20" s="40">
        <f t="shared" si="0"/>
        <v>17.905969522312894</v>
      </c>
      <c r="L20" s="39">
        <f t="shared" si="1"/>
        <v>165.1299638543135</v>
      </c>
      <c r="M20" s="49">
        <f t="shared" si="2"/>
        <v>127.92050551680252</v>
      </c>
      <c r="N20" s="49">
        <f t="shared" si="3"/>
        <v>124.3406406236084</v>
      </c>
      <c r="O20" s="49">
        <f t="shared" si="4"/>
        <v>116.64373102582003</v>
      </c>
      <c r="P20" s="49">
        <f t="shared" si="5"/>
        <v>124.90703780417289</v>
      </c>
    </row>
    <row r="21" spans="1:16" ht="15">
      <c r="A21">
        <v>15</v>
      </c>
      <c r="B21" t="s">
        <v>50</v>
      </c>
      <c r="C21" t="s">
        <v>51</v>
      </c>
      <c r="D21" t="s">
        <v>323</v>
      </c>
      <c r="E21" s="14">
        <v>0.6852189999999998</v>
      </c>
      <c r="F21" s="14">
        <v>0.61785</v>
      </c>
      <c r="G21" s="14">
        <v>0.64</v>
      </c>
      <c r="H21" s="14">
        <v>0.61785</v>
      </c>
      <c r="I21" s="40">
        <v>16.4</v>
      </c>
      <c r="J21" t="s">
        <v>217</v>
      </c>
      <c r="K21" s="40">
        <f t="shared" si="0"/>
        <v>19.298846459598685</v>
      </c>
      <c r="L21" s="39">
        <f t="shared" si="1"/>
        <v>211.24069002737767</v>
      </c>
      <c r="M21" s="49">
        <f t="shared" si="2"/>
        <v>178.26562785360395</v>
      </c>
      <c r="N21" s="49">
        <f t="shared" si="3"/>
        <v>164.39017637216295</v>
      </c>
      <c r="O21" s="49">
        <f t="shared" si="4"/>
        <v>153.35026911702585</v>
      </c>
      <c r="P21" s="49">
        <f t="shared" si="5"/>
        <v>163.3832103679193</v>
      </c>
    </row>
    <row r="22" spans="1:16" ht="15">
      <c r="A22">
        <v>16</v>
      </c>
      <c r="B22" t="s">
        <v>83</v>
      </c>
      <c r="C22" t="s">
        <v>84</v>
      </c>
      <c r="D22" t="s">
        <v>85</v>
      </c>
      <c r="E22" s="14">
        <v>0.6182630108888889</v>
      </c>
      <c r="F22" s="14">
        <v>0.671205</v>
      </c>
      <c r="G22" s="14">
        <v>0.5949866666666667</v>
      </c>
      <c r="H22" s="14">
        <v>0.5949866666666667</v>
      </c>
      <c r="I22" s="40">
        <v>21.2</v>
      </c>
      <c r="J22" t="s">
        <v>217</v>
      </c>
      <c r="K22" s="40">
        <f t="shared" si="0"/>
        <v>22.20286136714116</v>
      </c>
      <c r="L22" s="39">
        <f t="shared" si="1"/>
        <v>352.98935055734916</v>
      </c>
      <c r="M22" s="49">
        <f t="shared" si="2"/>
        <v>352.3900785117793</v>
      </c>
      <c r="N22" s="49">
        <f t="shared" si="3"/>
        <v>312.93641519422164</v>
      </c>
      <c r="O22" s="49">
        <f t="shared" si="4"/>
        <v>290.6264458832204</v>
      </c>
      <c r="P22" s="49">
        <f t="shared" si="5"/>
        <v>302.4776080298078</v>
      </c>
    </row>
    <row r="23" spans="1:16" ht="15">
      <c r="A23">
        <v>17</v>
      </c>
      <c r="B23" t="s">
        <v>67</v>
      </c>
      <c r="C23" t="s">
        <v>44</v>
      </c>
      <c r="D23" t="s">
        <v>333</v>
      </c>
      <c r="E23" s="14">
        <v>0.6973370872236726</v>
      </c>
      <c r="F23" s="14">
        <v>0.5793855554054055</v>
      </c>
      <c r="G23" s="14">
        <v>0.53</v>
      </c>
      <c r="H23" s="14">
        <v>0.53</v>
      </c>
      <c r="I23" s="40">
        <v>13.5</v>
      </c>
      <c r="J23" t="s">
        <v>217</v>
      </c>
      <c r="K23" s="40">
        <f t="shared" si="0"/>
        <v>17.097625721746866</v>
      </c>
      <c r="L23" s="39">
        <f t="shared" si="1"/>
        <v>143.13881527918494</v>
      </c>
      <c r="M23" s="49">
        <f t="shared" si="2"/>
        <v>105.434512441185</v>
      </c>
      <c r="N23" s="49">
        <f t="shared" si="3"/>
        <v>83.4034202892956</v>
      </c>
      <c r="O23" s="49">
        <f t="shared" si="4"/>
        <v>78.53119190577156</v>
      </c>
      <c r="P23" s="49">
        <f t="shared" si="5"/>
        <v>84.13651898796441</v>
      </c>
    </row>
    <row r="24" spans="1:16" ht="15">
      <c r="A24">
        <v>18</v>
      </c>
      <c r="B24" t="s">
        <v>224</v>
      </c>
      <c r="C24" t="s">
        <v>225</v>
      </c>
      <c r="D24" t="s">
        <v>334</v>
      </c>
      <c r="E24" s="14">
        <v>0.6651666666666666</v>
      </c>
      <c r="F24" s="14">
        <v>0.6561999999999999</v>
      </c>
      <c r="G24" s="14">
        <v>0.64</v>
      </c>
      <c r="H24" s="14">
        <v>0.6561999999999999</v>
      </c>
      <c r="I24" s="40">
        <v>13.3</v>
      </c>
      <c r="J24" t="s">
        <v>217</v>
      </c>
      <c r="K24" s="40">
        <f t="shared" si="0"/>
        <v>16.928786766495833</v>
      </c>
      <c r="L24" s="39">
        <f t="shared" si="1"/>
        <v>138.92908112337463</v>
      </c>
      <c r="M24" s="49">
        <f t="shared" si="2"/>
        <v>101.25856533046144</v>
      </c>
      <c r="N24" s="49">
        <f t="shared" si="3"/>
        <v>99.17294114902802</v>
      </c>
      <c r="O24" s="49">
        <f t="shared" si="4"/>
        <v>93.45333393558865</v>
      </c>
      <c r="P24" s="49">
        <f t="shared" si="5"/>
        <v>100.10843453126085</v>
      </c>
    </row>
    <row r="25" spans="1:16" ht="15">
      <c r="A25">
        <v>19</v>
      </c>
      <c r="B25" t="s">
        <v>219</v>
      </c>
      <c r="C25" t="s">
        <v>226</v>
      </c>
      <c r="D25" t="s">
        <v>335</v>
      </c>
      <c r="E25" s="14">
        <v>0.5561842754098358</v>
      </c>
      <c r="F25" s="14">
        <v>0.5357707619333334</v>
      </c>
      <c r="G25" s="14">
        <v>0.64</v>
      </c>
      <c r="H25" s="14">
        <v>0.5357707619333334</v>
      </c>
      <c r="I25" s="40">
        <v>13.1</v>
      </c>
      <c r="J25" t="s">
        <v>217</v>
      </c>
      <c r="K25" s="40">
        <f t="shared" si="0"/>
        <v>16.75738954810278</v>
      </c>
      <c r="L25" s="39">
        <f t="shared" si="1"/>
        <v>134.7821788206361</v>
      </c>
      <c r="M25" s="49">
        <f t="shared" si="2"/>
        <v>97.18786044840797</v>
      </c>
      <c r="N25" s="49">
        <f t="shared" si="3"/>
        <v>77.7170358852448</v>
      </c>
      <c r="O25" s="49">
        <f t="shared" si="4"/>
        <v>73.29374254353247</v>
      </c>
      <c r="P25" s="49">
        <f t="shared" si="5"/>
        <v>78.49342757285496</v>
      </c>
    </row>
    <row r="26" spans="1:16" ht="15">
      <c r="A26">
        <v>20</v>
      </c>
      <c r="B26" t="s">
        <v>33</v>
      </c>
      <c r="C26" t="s">
        <v>227</v>
      </c>
      <c r="D26" t="s">
        <v>336</v>
      </c>
      <c r="E26" s="14">
        <v>0.5553635116149732</v>
      </c>
      <c r="F26" s="14">
        <v>0.5206959999999999</v>
      </c>
      <c r="G26" s="14">
        <v>0.64</v>
      </c>
      <c r="H26" s="14">
        <v>0.5206959999999999</v>
      </c>
      <c r="I26" s="40">
        <v>11.3</v>
      </c>
      <c r="J26" t="s">
        <v>217</v>
      </c>
      <c r="K26" s="40">
        <f t="shared" si="0"/>
        <v>15.085368433325351</v>
      </c>
      <c r="L26" s="39">
        <f t="shared" si="1"/>
        <v>100.28749148422018</v>
      </c>
      <c r="M26" s="49">
        <f t="shared" si="2"/>
        <v>65.14118812098067</v>
      </c>
      <c r="N26" s="49">
        <f t="shared" si="3"/>
        <v>50.625009089316634</v>
      </c>
      <c r="O26" s="49">
        <f t="shared" si="4"/>
        <v>48.10355017765031</v>
      </c>
      <c r="P26" s="49">
        <f t="shared" si="5"/>
        <v>51.09782060850018</v>
      </c>
    </row>
    <row r="27" spans="1:16" ht="15">
      <c r="A27">
        <v>21</v>
      </c>
      <c r="B27" t="s">
        <v>219</v>
      </c>
      <c r="C27" t="s">
        <v>228</v>
      </c>
      <c r="D27" t="s">
        <v>337</v>
      </c>
      <c r="E27" s="14">
        <v>0.5561842754098358</v>
      </c>
      <c r="F27" s="14">
        <v>0.6468105405405403</v>
      </c>
      <c r="G27" s="14">
        <v>0.6893333333333334</v>
      </c>
      <c r="H27" s="14">
        <v>0.6893333333333334</v>
      </c>
      <c r="I27" s="40">
        <v>28.1</v>
      </c>
      <c r="J27" t="s">
        <v>217</v>
      </c>
      <c r="K27" s="40">
        <f t="shared" si="0"/>
        <v>25.390225447554684</v>
      </c>
      <c r="L27" s="39">
        <f t="shared" si="1"/>
        <v>620.1582438002592</v>
      </c>
      <c r="M27" s="49">
        <f t="shared" si="2"/>
        <v>723.5693872324512</v>
      </c>
      <c r="N27" s="49">
        <f t="shared" si="3"/>
        <v>744.4485038789597</v>
      </c>
      <c r="O27" s="49">
        <f t="shared" si="4"/>
        <v>702.4270871804216</v>
      </c>
      <c r="P27" s="49">
        <f t="shared" si="5"/>
        <v>704.0666998100246</v>
      </c>
    </row>
    <row r="28" spans="1:16" ht="15">
      <c r="A28">
        <v>22</v>
      </c>
      <c r="B28" t="s">
        <v>67</v>
      </c>
      <c r="C28" t="s">
        <v>229</v>
      </c>
      <c r="D28" t="s">
        <v>338</v>
      </c>
      <c r="E28" s="14">
        <v>0.6973370872236726</v>
      </c>
      <c r="F28" s="14">
        <v>0.5038243658666667</v>
      </c>
      <c r="G28" s="14">
        <v>0.5038243658666667</v>
      </c>
      <c r="H28" s="14">
        <v>0.5038243658666667</v>
      </c>
      <c r="I28" s="40">
        <v>49.4</v>
      </c>
      <c r="J28" t="s">
        <v>217</v>
      </c>
      <c r="K28" s="40">
        <f t="shared" si="0"/>
        <v>31.77223919848113</v>
      </c>
      <c r="L28" s="39">
        <f t="shared" si="1"/>
        <v>1916.6542620285966</v>
      </c>
      <c r="M28" s="49">
        <f t="shared" si="2"/>
        <v>2619.9508508705503</v>
      </c>
      <c r="N28" s="49">
        <f t="shared" si="3"/>
        <v>1970.141904539834</v>
      </c>
      <c r="O28" s="49">
        <f t="shared" si="4"/>
        <v>2152.005721467179</v>
      </c>
      <c r="P28" s="49">
        <f t="shared" si="5"/>
        <v>1990.1518546103803</v>
      </c>
    </row>
    <row r="29" spans="1:16" ht="15">
      <c r="A29">
        <v>23</v>
      </c>
      <c r="B29" t="s">
        <v>69</v>
      </c>
      <c r="C29" t="s">
        <v>36</v>
      </c>
      <c r="D29" t="s">
        <v>144</v>
      </c>
      <c r="E29" s="14">
        <v>0.370867354</v>
      </c>
      <c r="F29" s="14">
        <v>0.34590770760869566</v>
      </c>
      <c r="G29" s="14">
        <v>0.32999999999999996</v>
      </c>
      <c r="H29" s="14">
        <v>0.32999999999999996</v>
      </c>
      <c r="I29" s="40">
        <v>29.8</v>
      </c>
      <c r="J29" t="s">
        <v>217</v>
      </c>
      <c r="K29" s="40">
        <f t="shared" si="0"/>
        <v>26.05467894740049</v>
      </c>
      <c r="L29" s="39">
        <f t="shared" si="1"/>
        <v>697.46498502347</v>
      </c>
      <c r="M29" s="49">
        <f t="shared" si="2"/>
        <v>836.2806128990701</v>
      </c>
      <c r="N29" s="49">
        <f t="shared" si="3"/>
        <v>411.89940635327326</v>
      </c>
      <c r="O29" s="49">
        <f t="shared" si="4"/>
        <v>391.44234489581555</v>
      </c>
      <c r="P29" s="49">
        <f t="shared" si="5"/>
        <v>388.9891801376579</v>
      </c>
    </row>
    <row r="30" spans="1:16" ht="15">
      <c r="A30">
        <v>24</v>
      </c>
      <c r="B30" t="s">
        <v>23</v>
      </c>
      <c r="C30" t="s">
        <v>230</v>
      </c>
      <c r="D30" t="s">
        <v>339</v>
      </c>
      <c r="E30" s="14">
        <v>0.648940298984252</v>
      </c>
      <c r="F30" s="14"/>
      <c r="G30" s="14">
        <v>0.64</v>
      </c>
      <c r="H30" s="14">
        <v>0.648940298984252</v>
      </c>
      <c r="I30" s="40">
        <v>22.1</v>
      </c>
      <c r="J30" t="s">
        <v>217</v>
      </c>
      <c r="K30" s="40">
        <f t="shared" si="0"/>
        <v>22.673173907620168</v>
      </c>
      <c r="L30" s="39">
        <f t="shared" si="1"/>
        <v>383.5963169849478</v>
      </c>
      <c r="M30" s="49">
        <f t="shared" si="2"/>
        <v>392.7359933464383</v>
      </c>
      <c r="N30" s="49">
        <f t="shared" si="3"/>
        <v>380.3913626031565</v>
      </c>
      <c r="O30" s="49">
        <f t="shared" si="4"/>
        <v>353.51820067151476</v>
      </c>
      <c r="P30" s="49">
        <f t="shared" si="5"/>
        <v>366.1060775448973</v>
      </c>
    </row>
    <row r="31" spans="1:16" ht="15">
      <c r="A31">
        <v>25</v>
      </c>
      <c r="B31" t="s">
        <v>78</v>
      </c>
      <c r="C31" t="s">
        <v>79</v>
      </c>
      <c r="D31" t="s">
        <v>340</v>
      </c>
      <c r="E31" s="14">
        <v>0.7202020392692312</v>
      </c>
      <c r="F31" s="14">
        <v>0.8280959037910446</v>
      </c>
      <c r="G31" s="14">
        <v>0.78</v>
      </c>
      <c r="H31" s="14">
        <v>0.78</v>
      </c>
      <c r="I31" s="40">
        <v>19.7</v>
      </c>
      <c r="J31" t="s">
        <v>217</v>
      </c>
      <c r="K31" s="40">
        <f t="shared" si="0"/>
        <v>21.372758007535474</v>
      </c>
      <c r="L31" s="39">
        <f t="shared" si="1"/>
        <v>304.8051732329157</v>
      </c>
      <c r="M31" s="49">
        <f t="shared" si="2"/>
        <v>290.5827515032387</v>
      </c>
      <c r="N31" s="49">
        <f t="shared" si="3"/>
        <v>338.29036742168086</v>
      </c>
      <c r="O31" s="49">
        <f t="shared" si="4"/>
        <v>314.13518532202215</v>
      </c>
      <c r="P31" s="49">
        <f t="shared" si="5"/>
        <v>329.60436226487803</v>
      </c>
    </row>
    <row r="32" spans="1:16" ht="15">
      <c r="A32">
        <v>26</v>
      </c>
      <c r="B32" t="s">
        <v>20</v>
      </c>
      <c r="C32" t="s">
        <v>106</v>
      </c>
      <c r="D32" t="s">
        <v>341</v>
      </c>
      <c r="E32" s="14">
        <v>0.6100528420666669</v>
      </c>
      <c r="F32" s="14">
        <v>0.6659048556585364</v>
      </c>
      <c r="G32" s="14">
        <v>0.565</v>
      </c>
      <c r="H32" s="14">
        <v>0.565</v>
      </c>
      <c r="I32" s="40">
        <v>11.3</v>
      </c>
      <c r="J32" t="s">
        <v>217</v>
      </c>
      <c r="K32" s="40">
        <f t="shared" si="0"/>
        <v>15.085368433325351</v>
      </c>
      <c r="L32" s="39">
        <f t="shared" si="1"/>
        <v>100.28749148422018</v>
      </c>
      <c r="M32" s="49">
        <f t="shared" si="2"/>
        <v>65.14118812098067</v>
      </c>
      <c r="N32" s="49">
        <f t="shared" si="3"/>
        <v>54.93249446022996</v>
      </c>
      <c r="O32" s="49">
        <f t="shared" si="4"/>
        <v>52.1964944043596</v>
      </c>
      <c r="P32" s="49">
        <f t="shared" si="5"/>
        <v>55.44553567494772</v>
      </c>
    </row>
    <row r="33" spans="1:16" ht="15">
      <c r="A33">
        <v>27</v>
      </c>
      <c r="B33" t="s">
        <v>50</v>
      </c>
      <c r="C33" t="s">
        <v>51</v>
      </c>
      <c r="D33" t="s">
        <v>323</v>
      </c>
      <c r="E33" s="14">
        <v>0.6852189999999998</v>
      </c>
      <c r="F33" s="14">
        <v>0.61785</v>
      </c>
      <c r="G33" s="14">
        <v>0.64</v>
      </c>
      <c r="H33" s="14">
        <v>0.61785</v>
      </c>
      <c r="I33" s="40">
        <v>10.7</v>
      </c>
      <c r="J33" t="s">
        <v>217</v>
      </c>
      <c r="K33" s="40">
        <f t="shared" si="0"/>
        <v>14.468197203484435</v>
      </c>
      <c r="L33" s="39">
        <f t="shared" si="1"/>
        <v>89.92023572737384</v>
      </c>
      <c r="M33" s="49">
        <f t="shared" si="2"/>
        <v>56.21898546818586</v>
      </c>
      <c r="N33" s="49">
        <f t="shared" si="3"/>
        <v>51.84313458435617</v>
      </c>
      <c r="O33" s="49">
        <f t="shared" si="4"/>
        <v>49.37910405651938</v>
      </c>
      <c r="P33" s="49">
        <f t="shared" si="5"/>
        <v>52.139919147419846</v>
      </c>
    </row>
    <row r="34" spans="1:16" ht="15">
      <c r="A34">
        <v>28</v>
      </c>
      <c r="B34" t="s">
        <v>69</v>
      </c>
      <c r="C34" t="s">
        <v>73</v>
      </c>
      <c r="D34" t="s">
        <v>342</v>
      </c>
      <c r="E34" s="14">
        <v>0.370867354</v>
      </c>
      <c r="F34" s="14">
        <v>0.3874111835263157</v>
      </c>
      <c r="G34" s="14">
        <v>0.31000000000000005</v>
      </c>
      <c r="H34" s="14">
        <v>0.31000000000000005</v>
      </c>
      <c r="I34" s="40">
        <v>46.5</v>
      </c>
      <c r="J34" t="s">
        <v>217</v>
      </c>
      <c r="K34" s="40">
        <f t="shared" si="0"/>
        <v>31.08788456005552</v>
      </c>
      <c r="L34" s="39">
        <f t="shared" si="1"/>
        <v>1698.2271788061325</v>
      </c>
      <c r="M34" s="49">
        <f t="shared" si="2"/>
        <v>2311.5570421708294</v>
      </c>
      <c r="N34" s="49">
        <f t="shared" si="3"/>
        <v>1069.5263926462048</v>
      </c>
      <c r="O34" s="49">
        <f t="shared" si="4"/>
        <v>1139.1078440643028</v>
      </c>
      <c r="P34" s="49">
        <f t="shared" si="5"/>
        <v>1061.6077921362387</v>
      </c>
    </row>
    <row r="35" spans="1:16" ht="15">
      <c r="A35">
        <v>30</v>
      </c>
      <c r="B35" t="s">
        <v>25</v>
      </c>
      <c r="C35" t="s">
        <v>231</v>
      </c>
      <c r="D35" t="s">
        <v>343</v>
      </c>
      <c r="E35" s="14">
        <v>0.7696570196103286</v>
      </c>
      <c r="F35" s="14">
        <v>0.6495742685185186</v>
      </c>
      <c r="G35" s="14">
        <v>0.6572079304545455</v>
      </c>
      <c r="H35" s="14">
        <v>0.6572079304545455</v>
      </c>
      <c r="I35" s="40">
        <v>31.4</v>
      </c>
      <c r="J35" t="s">
        <v>217</v>
      </c>
      <c r="K35" s="40">
        <f t="shared" si="0"/>
        <v>26.646290884645516</v>
      </c>
      <c r="L35" s="39">
        <f t="shared" si="1"/>
        <v>774.371173183348</v>
      </c>
      <c r="M35" s="49">
        <f t="shared" si="2"/>
        <v>949.6272083610786</v>
      </c>
      <c r="N35" s="49">
        <f t="shared" si="3"/>
        <v>931.4963168810626</v>
      </c>
      <c r="O35" s="49">
        <f t="shared" si="4"/>
        <v>892.0845584413552</v>
      </c>
      <c r="P35" s="49">
        <f t="shared" si="5"/>
        <v>879.6384071675102</v>
      </c>
    </row>
    <row r="36" spans="1:16" ht="15">
      <c r="A36">
        <v>31</v>
      </c>
      <c r="B36" t="s">
        <v>30</v>
      </c>
      <c r="C36" t="s">
        <v>55</v>
      </c>
      <c r="D36" t="s">
        <v>344</v>
      </c>
      <c r="E36" s="14">
        <v>0.6089372227654867</v>
      </c>
      <c r="F36" s="14">
        <v>0.41221220664285724</v>
      </c>
      <c r="G36" s="14">
        <v>0.4</v>
      </c>
      <c r="H36" s="14">
        <v>0.4</v>
      </c>
      <c r="I36" s="40">
        <v>11.4</v>
      </c>
      <c r="J36" t="s">
        <v>217</v>
      </c>
      <c r="K36" s="40">
        <f t="shared" si="0"/>
        <v>15.185034276289885</v>
      </c>
      <c r="L36" s="39">
        <f t="shared" si="1"/>
        <v>102.07034531513239</v>
      </c>
      <c r="M36" s="49">
        <f t="shared" si="2"/>
        <v>66.71122193425336</v>
      </c>
      <c r="N36" s="49">
        <f t="shared" si="3"/>
        <v>39.827595184628876</v>
      </c>
      <c r="O36" s="49">
        <f t="shared" si="4"/>
        <v>37.8282900316778</v>
      </c>
      <c r="P36" s="49">
        <f t="shared" si="5"/>
        <v>40.21525232226854</v>
      </c>
    </row>
    <row r="37" spans="1:16" ht="15">
      <c r="A37">
        <v>32</v>
      </c>
      <c r="B37" t="s">
        <v>173</v>
      </c>
      <c r="C37" t="s">
        <v>232</v>
      </c>
      <c r="D37" t="s">
        <v>345</v>
      </c>
      <c r="E37" s="14">
        <v>0.7995079823082191</v>
      </c>
      <c r="F37" s="14">
        <v>0.7893373108571428</v>
      </c>
      <c r="G37" s="14">
        <v>0.64</v>
      </c>
      <c r="H37" s="14">
        <v>0.7893373108571428</v>
      </c>
      <c r="I37" s="40">
        <v>18.3</v>
      </c>
      <c r="J37" t="s">
        <v>217</v>
      </c>
      <c r="K37" s="40">
        <f t="shared" si="0"/>
        <v>20.538864788993507</v>
      </c>
      <c r="L37" s="39">
        <f t="shared" si="1"/>
        <v>263.02199094017146</v>
      </c>
      <c r="M37" s="49">
        <f t="shared" si="2"/>
        <v>238.9957366852146</v>
      </c>
      <c r="N37" s="49">
        <f t="shared" si="3"/>
        <v>281.5645553752673</v>
      </c>
      <c r="O37" s="49">
        <f t="shared" si="4"/>
        <v>261.7505802651056</v>
      </c>
      <c r="P37" s="49">
        <f t="shared" si="5"/>
        <v>276.5964325924047</v>
      </c>
    </row>
    <row r="38" spans="1:16" ht="15">
      <c r="A38">
        <v>33</v>
      </c>
      <c r="B38" t="s">
        <v>78</v>
      </c>
      <c r="C38" t="s">
        <v>79</v>
      </c>
      <c r="D38" t="s">
        <v>327</v>
      </c>
      <c r="E38" s="14">
        <v>0.7202020392692312</v>
      </c>
      <c r="F38" s="14">
        <v>0.8280959037910446</v>
      </c>
      <c r="G38" s="14">
        <v>0.8520137438333332</v>
      </c>
      <c r="H38" s="14">
        <v>0.8520137438333332</v>
      </c>
      <c r="I38" s="40">
        <v>13.2</v>
      </c>
      <c r="J38" t="s">
        <v>217</v>
      </c>
      <c r="K38" s="40">
        <f t="shared" si="0"/>
        <v>16.84341277634838</v>
      </c>
      <c r="L38" s="39">
        <f t="shared" si="1"/>
        <v>136.84777599037136</v>
      </c>
      <c r="M38" s="49">
        <f t="shared" si="2"/>
        <v>99.21010937863146</v>
      </c>
      <c r="N38" s="49">
        <f t="shared" si="3"/>
        <v>126.16175629522726</v>
      </c>
      <c r="O38" s="49">
        <f t="shared" si="4"/>
        <v>118.93322137724134</v>
      </c>
      <c r="P38" s="49">
        <f t="shared" si="5"/>
        <v>127.38839976865356</v>
      </c>
    </row>
    <row r="39" spans="1:16" ht="15">
      <c r="A39">
        <v>34</v>
      </c>
      <c r="B39" t="s">
        <v>69</v>
      </c>
      <c r="C39" t="s">
        <v>73</v>
      </c>
      <c r="D39" t="s">
        <v>342</v>
      </c>
      <c r="E39" s="14">
        <v>0.370867354</v>
      </c>
      <c r="F39" s="14">
        <v>0.3874111835263157</v>
      </c>
      <c r="G39" s="14">
        <v>0.31000000000000005</v>
      </c>
      <c r="H39" s="14">
        <v>0.31000000000000005</v>
      </c>
      <c r="I39" s="40">
        <v>36.2</v>
      </c>
      <c r="J39" t="s">
        <v>217</v>
      </c>
      <c r="K39" s="40">
        <f t="shared" si="0"/>
        <v>28.255436752224476</v>
      </c>
      <c r="L39" s="39">
        <f t="shared" si="1"/>
        <v>1029.2171692425522</v>
      </c>
      <c r="M39" s="49">
        <f t="shared" si="2"/>
        <v>1329.2786504878477</v>
      </c>
      <c r="N39" s="49">
        <f t="shared" si="3"/>
        <v>615.0393755988549</v>
      </c>
      <c r="O39" s="49">
        <f t="shared" si="4"/>
        <v>605.7321086178819</v>
      </c>
      <c r="P39" s="49">
        <f t="shared" si="5"/>
        <v>584.7714847987829</v>
      </c>
    </row>
    <row r="40" spans="1:16" ht="15">
      <c r="A40">
        <v>35</v>
      </c>
      <c r="B40" t="s">
        <v>87</v>
      </c>
      <c r="C40" t="s">
        <v>116</v>
      </c>
      <c r="D40" t="s">
        <v>346</v>
      </c>
      <c r="E40" s="14">
        <v>0.589108696704762</v>
      </c>
      <c r="F40" s="14">
        <v>0.7478571428571429</v>
      </c>
      <c r="G40" s="14">
        <v>0.64</v>
      </c>
      <c r="H40" s="14">
        <v>0.7478571428571429</v>
      </c>
      <c r="I40" s="40">
        <v>19.5</v>
      </c>
      <c r="J40" t="s">
        <v>217</v>
      </c>
      <c r="K40" s="40">
        <f t="shared" si="0"/>
        <v>21.257328434524453</v>
      </c>
      <c r="L40" s="39">
        <f t="shared" si="1"/>
        <v>298.6476516318797</v>
      </c>
      <c r="M40" s="49">
        <f t="shared" si="2"/>
        <v>282.853879240557</v>
      </c>
      <c r="N40" s="49">
        <f t="shared" si="3"/>
        <v>315.7228268282123</v>
      </c>
      <c r="O40" s="49">
        <f t="shared" si="4"/>
        <v>293.2040637064436</v>
      </c>
      <c r="P40" s="49">
        <f t="shared" si="5"/>
        <v>307.9653663794279</v>
      </c>
    </row>
    <row r="41" spans="1:16" ht="15">
      <c r="A41">
        <v>36</v>
      </c>
      <c r="B41" t="s">
        <v>233</v>
      </c>
      <c r="C41" t="s">
        <v>234</v>
      </c>
      <c r="D41" t="s">
        <v>347</v>
      </c>
      <c r="E41" s="14">
        <v>0.7019904844857141</v>
      </c>
      <c r="F41" s="14">
        <v>0.7039888985666666</v>
      </c>
      <c r="G41" s="14">
        <v>0.6758826998333333</v>
      </c>
      <c r="H41" s="14">
        <v>0.6758826998333333</v>
      </c>
      <c r="I41" s="40">
        <v>11</v>
      </c>
      <c r="J41" t="s">
        <v>217</v>
      </c>
      <c r="K41" s="40">
        <f t="shared" si="0"/>
        <v>14.780991325895167</v>
      </c>
      <c r="L41" s="39">
        <f t="shared" si="1"/>
        <v>95.03317777109125</v>
      </c>
      <c r="M41" s="49">
        <f t="shared" si="2"/>
        <v>60.57419482592856</v>
      </c>
      <c r="N41" s="49">
        <f t="shared" si="3"/>
        <v>61.1060452823566</v>
      </c>
      <c r="O41" s="49">
        <f t="shared" si="4"/>
        <v>58.133358704816395</v>
      </c>
      <c r="P41" s="49">
        <f t="shared" si="5"/>
        <v>61.583673328001936</v>
      </c>
    </row>
    <row r="42" spans="1:16" ht="15">
      <c r="A42">
        <v>37</v>
      </c>
      <c r="B42" t="s">
        <v>23</v>
      </c>
      <c r="C42" t="s">
        <v>61</v>
      </c>
      <c r="D42" t="s">
        <v>348</v>
      </c>
      <c r="E42" s="14">
        <v>0.648940298984252</v>
      </c>
      <c r="F42" s="14">
        <v>0.749152815619718</v>
      </c>
      <c r="G42" s="14">
        <v>0.79212</v>
      </c>
      <c r="H42" s="14">
        <v>0.79212</v>
      </c>
      <c r="I42" s="40">
        <v>11.5</v>
      </c>
      <c r="J42" t="s">
        <v>217</v>
      </c>
      <c r="K42" s="40">
        <f t="shared" si="0"/>
        <v>15.283829664096439</v>
      </c>
      <c r="L42" s="39">
        <f t="shared" si="1"/>
        <v>103.86890710931253</v>
      </c>
      <c r="M42" s="49">
        <f t="shared" si="2"/>
        <v>68.30533035231748</v>
      </c>
      <c r="N42" s="49">
        <f t="shared" si="3"/>
        <v>80.75525116220557</v>
      </c>
      <c r="O42" s="49">
        <f t="shared" si="4"/>
        <v>76.66954447308864</v>
      </c>
      <c r="P42" s="49">
        <f t="shared" si="5"/>
        <v>81.56881926116436</v>
      </c>
    </row>
    <row r="43" spans="1:16" ht="15">
      <c r="A43">
        <v>38</v>
      </c>
      <c r="B43" t="s">
        <v>173</v>
      </c>
      <c r="C43" t="s">
        <v>232</v>
      </c>
      <c r="D43" t="s">
        <v>349</v>
      </c>
      <c r="E43" s="14">
        <v>0.7995079823082191</v>
      </c>
      <c r="F43" s="14">
        <v>0.7893373108571428</v>
      </c>
      <c r="G43" s="14">
        <v>0.64</v>
      </c>
      <c r="H43" s="14">
        <v>0.7893373108571428</v>
      </c>
      <c r="I43" s="40">
        <v>26</v>
      </c>
      <c r="J43" t="s">
        <v>217</v>
      </c>
      <c r="K43" s="40">
        <f t="shared" si="0"/>
        <v>24.511588038099</v>
      </c>
      <c r="L43" s="39">
        <f t="shared" si="1"/>
        <v>530.929158456675</v>
      </c>
      <c r="M43" s="49">
        <f t="shared" si="2"/>
        <v>595.7001754245674</v>
      </c>
      <c r="N43" s="49">
        <f t="shared" si="3"/>
        <v>701.8035440996362</v>
      </c>
      <c r="O43" s="49">
        <f t="shared" si="4"/>
        <v>657.4227034567718</v>
      </c>
      <c r="P43" s="49">
        <f t="shared" si="5"/>
        <v>666.3249939050427</v>
      </c>
    </row>
    <row r="44" spans="1:16" ht="15">
      <c r="A44">
        <v>40</v>
      </c>
      <c r="B44" t="s">
        <v>25</v>
      </c>
      <c r="C44" t="s">
        <v>231</v>
      </c>
      <c r="D44" t="s">
        <v>343</v>
      </c>
      <c r="E44" s="14">
        <v>0.7696570196103286</v>
      </c>
      <c r="F44" s="14">
        <v>0.6495742685185186</v>
      </c>
      <c r="G44" s="14">
        <v>0.6572079304545455</v>
      </c>
      <c r="H44" s="14">
        <v>0.6572079304545455</v>
      </c>
      <c r="I44" s="40">
        <v>16.6</v>
      </c>
      <c r="J44" t="s">
        <v>217</v>
      </c>
      <c r="K44" s="40">
        <f t="shared" si="0"/>
        <v>19.435963289940574</v>
      </c>
      <c r="L44" s="39">
        <f t="shared" si="1"/>
        <v>216.4243179058009</v>
      </c>
      <c r="M44" s="49">
        <f t="shared" si="2"/>
        <v>184.16229456063826</v>
      </c>
      <c r="N44" s="49">
        <f t="shared" si="3"/>
        <v>180.6461499641156</v>
      </c>
      <c r="O44" s="49">
        <f t="shared" si="4"/>
        <v>168.43562397687433</v>
      </c>
      <c r="P44" s="49">
        <f t="shared" si="5"/>
        <v>179.3206766393523</v>
      </c>
    </row>
    <row r="45" spans="1:16" ht="15">
      <c r="A45">
        <v>41</v>
      </c>
      <c r="B45" t="s">
        <v>25</v>
      </c>
      <c r="C45" t="s">
        <v>231</v>
      </c>
      <c r="D45" t="s">
        <v>343</v>
      </c>
      <c r="E45" s="14">
        <v>0.7696570196103286</v>
      </c>
      <c r="F45" s="14">
        <v>0.6495742685185186</v>
      </c>
      <c r="G45" s="14">
        <v>0.6572079304545455</v>
      </c>
      <c r="H45" s="14">
        <v>0.6572079304545455</v>
      </c>
      <c r="I45" s="40">
        <v>10.8</v>
      </c>
      <c r="J45" t="s">
        <v>217</v>
      </c>
      <c r="K45" s="40">
        <f t="shared" si="0"/>
        <v>14.573425869280529</v>
      </c>
      <c r="L45" s="39">
        <f t="shared" si="1"/>
        <v>91.60884177867838</v>
      </c>
      <c r="M45" s="49">
        <f t="shared" si="2"/>
        <v>57.64742269699748</v>
      </c>
      <c r="N45" s="49">
        <f t="shared" si="3"/>
        <v>56.546781144376276</v>
      </c>
      <c r="O45" s="49">
        <f t="shared" si="4"/>
        <v>53.83839370290299</v>
      </c>
      <c r="P45" s="49">
        <f t="shared" si="5"/>
        <v>56.913761538593164</v>
      </c>
    </row>
    <row r="46" spans="1:16" ht="15">
      <c r="A46">
        <v>42</v>
      </c>
      <c r="B46" t="s">
        <v>20</v>
      </c>
      <c r="C46" t="s">
        <v>19</v>
      </c>
      <c r="D46" t="s">
        <v>350</v>
      </c>
      <c r="E46" s="14">
        <v>0.6100528420666669</v>
      </c>
      <c r="F46" s="14">
        <v>0.5250412620547943</v>
      </c>
      <c r="G46" s="14">
        <v>0.42500000000000004</v>
      </c>
      <c r="H46" s="14">
        <v>0.42500000000000004</v>
      </c>
      <c r="I46" s="40">
        <v>10.5</v>
      </c>
      <c r="J46" t="s">
        <v>217</v>
      </c>
      <c r="K46" s="40">
        <f t="shared" si="0"/>
        <v>14.254756909033256</v>
      </c>
      <c r="L46" s="39">
        <f t="shared" si="1"/>
        <v>86.59014751456867</v>
      </c>
      <c r="M46" s="49">
        <f t="shared" si="2"/>
        <v>53.43129615965491</v>
      </c>
      <c r="N46" s="49">
        <f t="shared" si="3"/>
        <v>33.892986369930355</v>
      </c>
      <c r="O46" s="49">
        <f t="shared" si="4"/>
        <v>32.30638577728371</v>
      </c>
      <c r="P46" s="49">
        <f t="shared" si="5"/>
        <v>34.027705942970876</v>
      </c>
    </row>
    <row r="47" spans="1:16" ht="15">
      <c r="A47">
        <v>43</v>
      </c>
      <c r="B47" t="s">
        <v>20</v>
      </c>
      <c r="C47" t="s">
        <v>178</v>
      </c>
      <c r="D47" t="s">
        <v>351</v>
      </c>
      <c r="E47" s="14">
        <v>0.6100528420666669</v>
      </c>
      <c r="F47" s="14">
        <v>0.5915714285714285</v>
      </c>
      <c r="G47" s="14">
        <v>0.4525</v>
      </c>
      <c r="H47" s="14">
        <v>0.4525</v>
      </c>
      <c r="I47" s="40">
        <v>12</v>
      </c>
      <c r="J47" t="s">
        <v>217</v>
      </c>
      <c r="K47" s="40">
        <f t="shared" si="0"/>
        <v>15.76526402240186</v>
      </c>
      <c r="L47" s="39">
        <f t="shared" si="1"/>
        <v>113.09733552923255</v>
      </c>
      <c r="M47" s="49">
        <f t="shared" si="2"/>
        <v>76.64154359800378</v>
      </c>
      <c r="N47" s="49">
        <f t="shared" si="3"/>
        <v>51.76163951954732</v>
      </c>
      <c r="O47" s="49">
        <f t="shared" si="4"/>
        <v>49.039662117163935</v>
      </c>
      <c r="P47" s="49">
        <f t="shared" si="5"/>
        <v>52.33444842660028</v>
      </c>
    </row>
    <row r="48" spans="1:16" ht="15">
      <c r="A48">
        <v>44</v>
      </c>
      <c r="B48" t="s">
        <v>173</v>
      </c>
      <c r="C48" t="s">
        <v>185</v>
      </c>
      <c r="D48" t="s">
        <v>352</v>
      </c>
      <c r="E48" s="14">
        <v>0.7995079823082191</v>
      </c>
      <c r="F48" s="14">
        <v>0.8192344292857148</v>
      </c>
      <c r="G48" s="14">
        <v>0.6416666666666666</v>
      </c>
      <c r="H48" s="14">
        <v>0.6416666666666666</v>
      </c>
      <c r="I48" s="40">
        <v>23.2</v>
      </c>
      <c r="J48" t="s">
        <v>217</v>
      </c>
      <c r="K48" s="40">
        <f t="shared" si="0"/>
        <v>23.222650576340655</v>
      </c>
      <c r="L48" s="39">
        <f t="shared" si="1"/>
        <v>422.7327074670426</v>
      </c>
      <c r="M48" s="49">
        <f t="shared" si="2"/>
        <v>445.36892112586634</v>
      </c>
      <c r="N48" s="49">
        <f t="shared" si="3"/>
        <v>426.5349120235286</v>
      </c>
      <c r="O48" s="49">
        <f t="shared" si="4"/>
        <v>396.97908665686265</v>
      </c>
      <c r="P48" s="49">
        <f t="shared" si="5"/>
        <v>408.6039529635332</v>
      </c>
    </row>
    <row r="49" spans="1:16" ht="15">
      <c r="A49">
        <v>45</v>
      </c>
      <c r="B49" t="s">
        <v>78</v>
      </c>
      <c r="C49" t="s">
        <v>79</v>
      </c>
      <c r="D49" t="s">
        <v>353</v>
      </c>
      <c r="E49" s="14">
        <v>0.7202020392692312</v>
      </c>
      <c r="F49" s="14">
        <v>0.8280959037910446</v>
      </c>
      <c r="G49" s="14">
        <v>0.789</v>
      </c>
      <c r="H49" s="14">
        <v>0.789</v>
      </c>
      <c r="I49" s="40">
        <v>16.7</v>
      </c>
      <c r="J49" t="s">
        <v>217</v>
      </c>
      <c r="K49" s="40">
        <f t="shared" si="0"/>
        <v>19.503903434109688</v>
      </c>
      <c r="L49" s="39">
        <f t="shared" si="1"/>
        <v>219.03969378991434</v>
      </c>
      <c r="M49" s="49">
        <f t="shared" si="2"/>
        <v>187.15398299795686</v>
      </c>
      <c r="N49" s="49">
        <f t="shared" si="3"/>
        <v>220.39476505281783</v>
      </c>
      <c r="O49" s="49">
        <f t="shared" si="4"/>
        <v>205.45124464194</v>
      </c>
      <c r="P49" s="49">
        <f t="shared" si="5"/>
        <v>218.64362086901008</v>
      </c>
    </row>
    <row r="50" spans="1:16" ht="15">
      <c r="A50">
        <v>46</v>
      </c>
      <c r="B50" t="s">
        <v>78</v>
      </c>
      <c r="C50" t="s">
        <v>235</v>
      </c>
      <c r="D50" t="s">
        <v>354</v>
      </c>
      <c r="E50" s="14">
        <v>0.7202020392692312</v>
      </c>
      <c r="F50" s="14">
        <v>0.5616153846153847</v>
      </c>
      <c r="G50" s="14">
        <v>0.5796666666666668</v>
      </c>
      <c r="H50" s="14">
        <v>0.5796666666666668</v>
      </c>
      <c r="I50" s="40">
        <v>51.9</v>
      </c>
      <c r="J50" t="s">
        <v>217</v>
      </c>
      <c r="K50" s="40">
        <f t="shared" si="0"/>
        <v>32.33069415442388</v>
      </c>
      <c r="L50" s="39">
        <f t="shared" si="1"/>
        <v>2115.5563469090002</v>
      </c>
      <c r="M50" s="49">
        <f t="shared" si="2"/>
        <v>2894.1067076497047</v>
      </c>
      <c r="N50" s="49">
        <f t="shared" si="3"/>
        <v>2503.9062510461877</v>
      </c>
      <c r="O50" s="49">
        <f t="shared" si="4"/>
        <v>2797.6489104311636</v>
      </c>
      <c r="P50" s="49">
        <f t="shared" si="5"/>
        <v>2571.777542176664</v>
      </c>
    </row>
    <row r="51" spans="1:16" ht="15">
      <c r="A51">
        <v>48</v>
      </c>
      <c r="B51" t="s">
        <v>25</v>
      </c>
      <c r="C51" t="s">
        <v>24</v>
      </c>
      <c r="D51" t="s">
        <v>355</v>
      </c>
      <c r="E51" s="14">
        <v>0.7696570196103286</v>
      </c>
      <c r="F51" s="14">
        <v>0.7832335102884614</v>
      </c>
      <c r="G51" s="14">
        <v>0.7685561835</v>
      </c>
      <c r="H51" s="14">
        <v>0.7685561835</v>
      </c>
      <c r="I51" s="40">
        <v>13.4</v>
      </c>
      <c r="J51" t="s">
        <v>217</v>
      </c>
      <c r="K51" s="40">
        <f t="shared" si="0"/>
        <v>17.013521245096065</v>
      </c>
      <c r="L51" s="39">
        <f t="shared" si="1"/>
        <v>141.0260942196458</v>
      </c>
      <c r="M51" s="49">
        <f t="shared" si="2"/>
        <v>103.33333221703982</v>
      </c>
      <c r="N51" s="49">
        <f t="shared" si="3"/>
        <v>118.53353945830703</v>
      </c>
      <c r="O51" s="49">
        <f t="shared" si="4"/>
        <v>111.65301543300953</v>
      </c>
      <c r="P51" s="49">
        <f t="shared" si="5"/>
        <v>119.6147544074341</v>
      </c>
    </row>
    <row r="52" spans="1:16" ht="15">
      <c r="A52">
        <v>49</v>
      </c>
      <c r="B52" t="s">
        <v>173</v>
      </c>
      <c r="C52" t="s">
        <v>232</v>
      </c>
      <c r="D52" t="s">
        <v>345</v>
      </c>
      <c r="E52" s="14">
        <v>0.7995079823082191</v>
      </c>
      <c r="F52" s="14">
        <v>0.7893373108571428</v>
      </c>
      <c r="G52" s="14">
        <v>0.64</v>
      </c>
      <c r="H52" s="14">
        <v>0.7893373108571428</v>
      </c>
      <c r="I52" s="40">
        <v>11.2</v>
      </c>
      <c r="J52" t="s">
        <v>217</v>
      </c>
      <c r="K52" s="40">
        <f t="shared" si="0"/>
        <v>14.984816660141464</v>
      </c>
      <c r="L52" s="39">
        <f t="shared" si="1"/>
        <v>98.5203456165759</v>
      </c>
      <c r="M52" s="49">
        <f t="shared" si="2"/>
        <v>63.59509574226204</v>
      </c>
      <c r="N52" s="49">
        <f t="shared" si="3"/>
        <v>74.92236098044722</v>
      </c>
      <c r="O52" s="49">
        <f t="shared" si="4"/>
        <v>71.21992635484256</v>
      </c>
      <c r="P52" s="49">
        <f t="shared" si="5"/>
        <v>75.58844970530868</v>
      </c>
    </row>
    <row r="53" spans="1:16" ht="15">
      <c r="A53">
        <v>50</v>
      </c>
      <c r="B53" t="s">
        <v>236</v>
      </c>
      <c r="C53" t="s">
        <v>237</v>
      </c>
      <c r="D53" t="s">
        <v>356</v>
      </c>
      <c r="E53" s="14">
        <v>0.61944</v>
      </c>
      <c r="F53" s="14">
        <v>0.61944</v>
      </c>
      <c r="G53" s="14">
        <v>0.73</v>
      </c>
      <c r="H53" s="14">
        <v>0.73</v>
      </c>
      <c r="I53" s="40">
        <v>17.6</v>
      </c>
      <c r="J53" t="s">
        <v>217</v>
      </c>
      <c r="K53" s="40">
        <f t="shared" si="0"/>
        <v>20.097672379922926</v>
      </c>
      <c r="L53" s="39">
        <f t="shared" si="1"/>
        <v>243.28493509399362</v>
      </c>
      <c r="M53" s="49">
        <f t="shared" si="2"/>
        <v>215.38940668573574</v>
      </c>
      <c r="N53" s="49">
        <f t="shared" si="3"/>
        <v>234.67801026953296</v>
      </c>
      <c r="O53" s="49">
        <f t="shared" si="4"/>
        <v>218.3840973060355</v>
      </c>
      <c r="P53" s="49">
        <f t="shared" si="5"/>
        <v>231.5257423994748</v>
      </c>
    </row>
    <row r="54" spans="1:16" ht="15">
      <c r="A54">
        <v>51</v>
      </c>
      <c r="B54" t="s">
        <v>134</v>
      </c>
      <c r="C54" t="s">
        <v>238</v>
      </c>
      <c r="D54" t="s">
        <v>357</v>
      </c>
      <c r="E54" s="14">
        <v>0.6488518691588784</v>
      </c>
      <c r="F54" s="14">
        <v>0.772017142857143</v>
      </c>
      <c r="G54" s="14">
        <v>0.64</v>
      </c>
      <c r="H54" s="14">
        <v>0.772017142857143</v>
      </c>
      <c r="I54" s="40">
        <v>11.4</v>
      </c>
      <c r="J54" t="s">
        <v>217</v>
      </c>
      <c r="K54" s="40">
        <f t="shared" si="0"/>
        <v>15.185034276289885</v>
      </c>
      <c r="L54" s="39">
        <f t="shared" si="1"/>
        <v>102.07034531513239</v>
      </c>
      <c r="M54" s="49">
        <f t="shared" si="2"/>
        <v>66.71122193425336</v>
      </c>
      <c r="N54" s="49">
        <f t="shared" si="3"/>
        <v>76.86896560327021</v>
      </c>
      <c r="O54" s="49">
        <f t="shared" si="4"/>
        <v>73.0102209735681</v>
      </c>
      <c r="P54" s="49">
        <f t="shared" si="5"/>
        <v>77.61716049279211</v>
      </c>
    </row>
    <row r="55" spans="1:16" ht="15">
      <c r="A55">
        <v>52</v>
      </c>
      <c r="B55" t="s">
        <v>78</v>
      </c>
      <c r="C55" t="s">
        <v>79</v>
      </c>
      <c r="D55" t="s">
        <v>358</v>
      </c>
      <c r="E55" s="14">
        <v>0.7202020392692312</v>
      </c>
      <c r="F55" s="14">
        <v>0.8280959037910446</v>
      </c>
      <c r="G55" s="14">
        <v>0.64</v>
      </c>
      <c r="H55" s="14">
        <v>0.8280959037910446</v>
      </c>
      <c r="I55" s="40">
        <v>10.2</v>
      </c>
      <c r="J55" t="s">
        <v>217</v>
      </c>
      <c r="K55" s="40">
        <f t="shared" si="0"/>
        <v>13.926849891923029</v>
      </c>
      <c r="L55" s="39">
        <f t="shared" si="1"/>
        <v>81.71282491987051</v>
      </c>
      <c r="M55" s="49">
        <f t="shared" si="2"/>
        <v>49.42054094005346</v>
      </c>
      <c r="N55" s="49">
        <f t="shared" si="3"/>
        <v>61.082011217307304</v>
      </c>
      <c r="O55" s="49">
        <f t="shared" si="4"/>
        <v>58.28471751991362</v>
      </c>
      <c r="P55" s="49">
        <f t="shared" si="5"/>
        <v>61.1278613968388</v>
      </c>
    </row>
    <row r="56" spans="1:16" ht="15">
      <c r="A56">
        <v>53</v>
      </c>
      <c r="B56" t="s">
        <v>25</v>
      </c>
      <c r="C56" t="s">
        <v>90</v>
      </c>
      <c r="D56" t="s">
        <v>359</v>
      </c>
      <c r="E56" s="14">
        <v>0.7696570196103286</v>
      </c>
      <c r="F56" s="14">
        <v>0.7596823947777778</v>
      </c>
      <c r="G56" s="14">
        <v>0.6714189318</v>
      </c>
      <c r="H56" s="14">
        <v>0.6714189318</v>
      </c>
      <c r="I56" s="40">
        <v>20.9</v>
      </c>
      <c r="J56" t="s">
        <v>217</v>
      </c>
      <c r="K56" s="40">
        <f t="shared" si="0"/>
        <v>22.04164248627729</v>
      </c>
      <c r="L56" s="39">
        <f t="shared" si="1"/>
        <v>343.0697717536393</v>
      </c>
      <c r="M56" s="49">
        <f t="shared" si="2"/>
        <v>339.48539380984784</v>
      </c>
      <c r="N56" s="49">
        <f t="shared" si="3"/>
        <v>340.20435891568707</v>
      </c>
      <c r="O56" s="49">
        <f t="shared" si="4"/>
        <v>315.90946775258226</v>
      </c>
      <c r="P56" s="49">
        <f t="shared" si="5"/>
        <v>329.33314100425315</v>
      </c>
    </row>
    <row r="57" spans="1:16" ht="15">
      <c r="A57">
        <v>54</v>
      </c>
      <c r="B57" t="s">
        <v>67</v>
      </c>
      <c r="C57" t="s">
        <v>44</v>
      </c>
      <c r="D57" t="s">
        <v>333</v>
      </c>
      <c r="E57" s="14">
        <v>0.6973370872236726</v>
      </c>
      <c r="F57" s="14">
        <v>0.5793855554054055</v>
      </c>
      <c r="G57" s="14">
        <v>0.53</v>
      </c>
      <c r="H57" s="14">
        <v>0.53</v>
      </c>
      <c r="I57" s="40">
        <v>11.8</v>
      </c>
      <c r="J57" t="s">
        <v>217</v>
      </c>
      <c r="K57" s="40">
        <f t="shared" si="0"/>
        <v>15.575141900006956</v>
      </c>
      <c r="L57" s="39">
        <f t="shared" si="1"/>
        <v>109.3588402714607</v>
      </c>
      <c r="M57" s="49">
        <f t="shared" si="2"/>
        <v>73.23341160253406</v>
      </c>
      <c r="N57" s="49">
        <f t="shared" si="3"/>
        <v>57.93090768558665</v>
      </c>
      <c r="O57" s="49">
        <f t="shared" si="4"/>
        <v>54.9308263899218</v>
      </c>
      <c r="P57" s="49">
        <f t="shared" si="5"/>
        <v>58.55678492413873</v>
      </c>
    </row>
    <row r="58" spans="1:16" ht="15">
      <c r="A58">
        <v>55</v>
      </c>
      <c r="B58" t="s">
        <v>100</v>
      </c>
      <c r="C58" t="s">
        <v>239</v>
      </c>
      <c r="D58" t="s">
        <v>360</v>
      </c>
      <c r="E58" s="14">
        <v>0.7867935802469134</v>
      </c>
      <c r="F58" s="14">
        <v>0.7833333333333333</v>
      </c>
      <c r="G58" s="14">
        <v>0.64</v>
      </c>
      <c r="H58" s="14">
        <v>0.7833333333333333</v>
      </c>
      <c r="I58" s="40">
        <v>16.8</v>
      </c>
      <c r="J58" t="s">
        <v>217</v>
      </c>
      <c r="K58" s="40">
        <f t="shared" si="0"/>
        <v>19.571437963061022</v>
      </c>
      <c r="L58" s="39">
        <f t="shared" si="1"/>
        <v>221.6707776372958</v>
      </c>
      <c r="M58" s="49">
        <f t="shared" si="2"/>
        <v>190.17464924253505</v>
      </c>
      <c r="N58" s="49">
        <f t="shared" si="3"/>
        <v>222.34349538306336</v>
      </c>
      <c r="O58" s="49">
        <f t="shared" si="4"/>
        <v>207.22247664981407</v>
      </c>
      <c r="P58" s="49">
        <f t="shared" si="5"/>
        <v>220.4414372577192</v>
      </c>
    </row>
    <row r="59" spans="1:16" ht="15">
      <c r="A59">
        <v>56</v>
      </c>
      <c r="B59" t="s">
        <v>30</v>
      </c>
      <c r="C59" t="s">
        <v>240</v>
      </c>
      <c r="D59" t="s">
        <v>361</v>
      </c>
      <c r="E59" s="14">
        <v>0.6089372227654867</v>
      </c>
      <c r="F59" s="14">
        <v>0.6314641128571429</v>
      </c>
      <c r="G59" s="14">
        <v>0.6184573195555555</v>
      </c>
      <c r="H59" s="14">
        <v>0.6184573195555555</v>
      </c>
      <c r="I59" s="40">
        <v>20.7</v>
      </c>
      <c r="J59" t="s">
        <v>217</v>
      </c>
      <c r="K59" s="40">
        <f t="shared" si="0"/>
        <v>21.932872417469206</v>
      </c>
      <c r="L59" s="39">
        <f t="shared" si="1"/>
        <v>336.53525903417255</v>
      </c>
      <c r="M59" s="49">
        <f t="shared" si="2"/>
        <v>331.03330898710345</v>
      </c>
      <c r="N59" s="49">
        <f t="shared" si="3"/>
        <v>305.5671238205522</v>
      </c>
      <c r="O59" s="49">
        <f t="shared" si="4"/>
        <v>283.7294836021474</v>
      </c>
      <c r="P59" s="49">
        <f t="shared" si="5"/>
        <v>296.10876604242344</v>
      </c>
    </row>
    <row r="60" spans="1:16" ht="15">
      <c r="A60">
        <v>57</v>
      </c>
      <c r="B60" t="s">
        <v>69</v>
      </c>
      <c r="C60" t="s">
        <v>73</v>
      </c>
      <c r="D60" t="s">
        <v>362</v>
      </c>
      <c r="E60" s="14">
        <v>0.370867354</v>
      </c>
      <c r="F60" s="14">
        <v>0.3874111835263157</v>
      </c>
      <c r="G60" s="14">
        <v>0.64</v>
      </c>
      <c r="H60" s="14">
        <v>0.3874111835263157</v>
      </c>
      <c r="I60" s="40">
        <v>21.8</v>
      </c>
      <c r="J60" t="s">
        <v>217</v>
      </c>
      <c r="K60" s="40">
        <f t="shared" si="0"/>
        <v>22.518565578321528</v>
      </c>
      <c r="L60" s="39">
        <f t="shared" si="1"/>
        <v>373.2526231730033</v>
      </c>
      <c r="M60" s="49">
        <f t="shared" si="2"/>
        <v>379.0153818987995</v>
      </c>
      <c r="N60" s="49">
        <f t="shared" si="3"/>
        <v>219.15641444192903</v>
      </c>
      <c r="O60" s="49">
        <f t="shared" si="4"/>
        <v>203.6163623315228</v>
      </c>
      <c r="P60" s="49">
        <f t="shared" si="5"/>
        <v>211.21812876704945</v>
      </c>
    </row>
    <row r="61" spans="1:16" ht="15">
      <c r="A61">
        <v>58</v>
      </c>
      <c r="B61" t="s">
        <v>67</v>
      </c>
      <c r="C61" t="s">
        <v>44</v>
      </c>
      <c r="D61" t="s">
        <v>333</v>
      </c>
      <c r="E61" s="14">
        <v>0.6973370872236726</v>
      </c>
      <c r="F61" s="14">
        <v>0.5793855554054055</v>
      </c>
      <c r="G61" s="14">
        <v>0.53</v>
      </c>
      <c r="H61" s="14">
        <v>0.53</v>
      </c>
      <c r="I61" s="40">
        <v>24.9</v>
      </c>
      <c r="J61" t="s">
        <v>217</v>
      </c>
      <c r="K61" s="40">
        <f t="shared" si="0"/>
        <v>24.022584592860127</v>
      </c>
      <c r="L61" s="39">
        <f t="shared" si="1"/>
        <v>486.95471528805183</v>
      </c>
      <c r="M61" s="49">
        <f t="shared" si="2"/>
        <v>533.860089112889</v>
      </c>
      <c r="N61" s="49">
        <f t="shared" si="3"/>
        <v>422.30723467138984</v>
      </c>
      <c r="O61" s="49">
        <f t="shared" si="4"/>
        <v>394.4157303477957</v>
      </c>
      <c r="P61" s="49">
        <f t="shared" si="5"/>
        <v>402.16069480652476</v>
      </c>
    </row>
    <row r="62" spans="1:16" ht="15">
      <c r="A62">
        <v>59</v>
      </c>
      <c r="B62" t="s">
        <v>25</v>
      </c>
      <c r="C62" t="s">
        <v>24</v>
      </c>
      <c r="D62" t="s">
        <v>325</v>
      </c>
      <c r="E62" s="14">
        <v>0.7696570196103286</v>
      </c>
      <c r="F62" s="14">
        <v>0.7832335102884614</v>
      </c>
      <c r="G62" s="14">
        <v>0.9295616666666667</v>
      </c>
      <c r="H62" s="14">
        <v>0.9295616666666667</v>
      </c>
      <c r="I62" s="40">
        <v>38.3</v>
      </c>
      <c r="J62" t="s">
        <v>217</v>
      </c>
      <c r="K62" s="40">
        <f t="shared" si="0"/>
        <v>28.893329225662818</v>
      </c>
      <c r="L62" s="39">
        <f t="shared" si="1"/>
        <v>1152.0927119060827</v>
      </c>
      <c r="M62" s="49">
        <f t="shared" si="2"/>
        <v>1512.57617035394</v>
      </c>
      <c r="N62" s="49">
        <f t="shared" si="3"/>
        <v>2098.556456529093</v>
      </c>
      <c r="O62" s="49">
        <f t="shared" si="4"/>
        <v>2096.3477684615978</v>
      </c>
      <c r="P62" s="49">
        <f t="shared" si="5"/>
        <v>2007.1446282287043</v>
      </c>
    </row>
    <row r="63" spans="1:16" ht="15">
      <c r="A63">
        <v>60</v>
      </c>
      <c r="B63" t="s">
        <v>100</v>
      </c>
      <c r="C63" t="s">
        <v>101</v>
      </c>
      <c r="D63" t="s">
        <v>363</v>
      </c>
      <c r="E63" s="14">
        <v>0.7867935802469134</v>
      </c>
      <c r="F63" s="14">
        <v>0.76143</v>
      </c>
      <c r="G63" s="14">
        <v>0.64</v>
      </c>
      <c r="H63" s="14">
        <v>0.76143</v>
      </c>
      <c r="I63" s="40">
        <v>12.5</v>
      </c>
      <c r="J63" t="s">
        <v>217</v>
      </c>
      <c r="K63" s="40">
        <f t="shared" si="0"/>
        <v>16.22704242441499</v>
      </c>
      <c r="L63" s="39">
        <f t="shared" si="1"/>
        <v>122.7184630308513</v>
      </c>
      <c r="M63" s="49">
        <f t="shared" si="2"/>
        <v>85.59870392487821</v>
      </c>
      <c r="N63" s="49">
        <f t="shared" si="3"/>
        <v>97.27973302913435</v>
      </c>
      <c r="O63" s="49">
        <f t="shared" si="4"/>
        <v>91.97032767106454</v>
      </c>
      <c r="P63" s="49">
        <f t="shared" si="5"/>
        <v>98.35460731979852</v>
      </c>
    </row>
    <row r="64" spans="1:16" ht="15">
      <c r="A64">
        <v>61</v>
      </c>
      <c r="B64" t="s">
        <v>241</v>
      </c>
      <c r="C64" t="s">
        <v>242</v>
      </c>
      <c r="D64" t="s">
        <v>364</v>
      </c>
      <c r="E64" s="14">
        <v>0.7120503571428572</v>
      </c>
      <c r="F64" s="14">
        <v>0.83988</v>
      </c>
      <c r="G64" s="14">
        <v>0.64</v>
      </c>
      <c r="H64" s="14">
        <v>0.83988</v>
      </c>
      <c r="I64" s="40">
        <v>16.5</v>
      </c>
      <c r="J64" t="s">
        <v>217</v>
      </c>
      <c r="K64" s="40">
        <f t="shared" si="0"/>
        <v>19.36761262881472</v>
      </c>
      <c r="L64" s="39">
        <f t="shared" si="1"/>
        <v>213.8246499849553</v>
      </c>
      <c r="M64" s="49">
        <f t="shared" si="2"/>
        <v>181.19952844801935</v>
      </c>
      <c r="N64" s="49">
        <f t="shared" si="3"/>
        <v>227.14307455660074</v>
      </c>
      <c r="O64" s="49">
        <f t="shared" si="4"/>
        <v>211.8386186883227</v>
      </c>
      <c r="P64" s="49">
        <f t="shared" si="5"/>
        <v>225.6142598493953</v>
      </c>
    </row>
    <row r="65" spans="1:16" ht="15">
      <c r="A65">
        <v>62</v>
      </c>
      <c r="B65" t="s">
        <v>103</v>
      </c>
      <c r="C65" t="s">
        <v>243</v>
      </c>
      <c r="D65" t="s">
        <v>365</v>
      </c>
      <c r="E65" s="14">
        <v>0.7031883169552239</v>
      </c>
      <c r="F65" s="14">
        <v>0.7054494450434783</v>
      </c>
      <c r="G65" s="14">
        <v>0.73</v>
      </c>
      <c r="H65" s="14">
        <v>0.73</v>
      </c>
      <c r="I65" s="40">
        <v>14.2</v>
      </c>
      <c r="J65" t="s">
        <v>217</v>
      </c>
      <c r="K65" s="40">
        <f t="shared" si="0"/>
        <v>17.66947310363681</v>
      </c>
      <c r="L65" s="39">
        <f t="shared" si="1"/>
        <v>158.36768566746147</v>
      </c>
      <c r="M65" s="49">
        <f t="shared" si="2"/>
        <v>120.89063406996485</v>
      </c>
      <c r="N65" s="49">
        <f t="shared" si="3"/>
        <v>131.71666100160348</v>
      </c>
      <c r="O65" s="49">
        <f t="shared" si="4"/>
        <v>123.6948179225809</v>
      </c>
      <c r="P65" s="49">
        <f t="shared" si="5"/>
        <v>132.50384336918398</v>
      </c>
    </row>
    <row r="66" spans="1:16" ht="15">
      <c r="A66">
        <v>63</v>
      </c>
      <c r="B66" t="s">
        <v>173</v>
      </c>
      <c r="C66" t="s">
        <v>232</v>
      </c>
      <c r="D66" t="s">
        <v>345</v>
      </c>
      <c r="E66" s="14">
        <v>0.7995079823082191</v>
      </c>
      <c r="F66" s="14">
        <v>0.7893373108571428</v>
      </c>
      <c r="G66" s="14">
        <v>0.64</v>
      </c>
      <c r="H66" s="14">
        <v>0.7893373108571428</v>
      </c>
      <c r="I66" s="40">
        <v>21.7</v>
      </c>
      <c r="J66" t="s">
        <v>217</v>
      </c>
      <c r="K66" s="40">
        <f t="shared" si="0"/>
        <v>22.466556291301032</v>
      </c>
      <c r="L66" s="39">
        <f t="shared" si="1"/>
        <v>369.8361411622244</v>
      </c>
      <c r="M66" s="49">
        <f t="shared" si="2"/>
        <v>374.50227633232566</v>
      </c>
      <c r="N66" s="49">
        <f t="shared" si="3"/>
        <v>441.20689508960675</v>
      </c>
      <c r="O66" s="49">
        <f t="shared" si="4"/>
        <v>409.88756095146044</v>
      </c>
      <c r="P66" s="49">
        <f t="shared" si="5"/>
        <v>425.4259085628177</v>
      </c>
    </row>
    <row r="67" spans="1:16" ht="15">
      <c r="A67">
        <v>64</v>
      </c>
      <c r="B67" t="s">
        <v>78</v>
      </c>
      <c r="C67" t="s">
        <v>79</v>
      </c>
      <c r="D67" t="s">
        <v>329</v>
      </c>
      <c r="E67" s="14">
        <v>0.7202020392692312</v>
      </c>
      <c r="F67" s="14">
        <v>0.8280959037910446</v>
      </c>
      <c r="G67" s="14">
        <v>0.7583333333333333</v>
      </c>
      <c r="H67" s="14">
        <v>0.7583333333333333</v>
      </c>
      <c r="I67" s="40">
        <v>17.2</v>
      </c>
      <c r="J67" t="s">
        <v>217</v>
      </c>
      <c r="K67" s="40">
        <f t="shared" si="0"/>
        <v>19.837614949765133</v>
      </c>
      <c r="L67" s="39">
        <f t="shared" si="1"/>
        <v>232.35219265950107</v>
      </c>
      <c r="M67" s="49">
        <f t="shared" si="2"/>
        <v>202.54815598847563</v>
      </c>
      <c r="N67" s="49">
        <f t="shared" si="3"/>
        <v>229.2522661063592</v>
      </c>
      <c r="O67" s="49">
        <f t="shared" si="4"/>
        <v>213.48757038671485</v>
      </c>
      <c r="P67" s="49">
        <f t="shared" si="5"/>
        <v>226.73148044742305</v>
      </c>
    </row>
    <row r="68" spans="1:16" ht="15">
      <c r="A68">
        <v>65</v>
      </c>
      <c r="B68" t="s">
        <v>173</v>
      </c>
      <c r="C68" t="s">
        <v>174</v>
      </c>
      <c r="D68" t="s">
        <v>366</v>
      </c>
      <c r="E68" s="14">
        <v>0.7995079823082191</v>
      </c>
      <c r="F68" s="14">
        <v>0.799216</v>
      </c>
      <c r="G68" s="14">
        <v>0.64</v>
      </c>
      <c r="H68" s="14">
        <v>0.799216</v>
      </c>
      <c r="I68" s="40">
        <v>11.3</v>
      </c>
      <c r="J68" t="s">
        <v>217</v>
      </c>
      <c r="K68" s="40">
        <f t="shared" si="0"/>
        <v>15.085368433325351</v>
      </c>
      <c r="L68" s="39">
        <f t="shared" si="1"/>
        <v>100.28749148422018</v>
      </c>
      <c r="M68" s="49">
        <f t="shared" si="2"/>
        <v>65.14118812098067</v>
      </c>
      <c r="N68" s="49">
        <f t="shared" si="3"/>
        <v>77.70429821686223</v>
      </c>
      <c r="O68" s="49">
        <f t="shared" si="4"/>
        <v>73.83411233960118</v>
      </c>
      <c r="P68" s="49">
        <f t="shared" si="5"/>
        <v>78.43001635396297</v>
      </c>
    </row>
    <row r="69" spans="1:16" ht="15">
      <c r="A69">
        <v>66</v>
      </c>
      <c r="B69" t="s">
        <v>20</v>
      </c>
      <c r="C69" t="s">
        <v>244</v>
      </c>
      <c r="D69" t="s">
        <v>367</v>
      </c>
      <c r="E69" s="14">
        <v>0.6100528420666669</v>
      </c>
      <c r="F69" s="14">
        <v>0.8153659963157895</v>
      </c>
      <c r="G69" s="14">
        <v>0.82</v>
      </c>
      <c r="H69" s="14">
        <v>0.82</v>
      </c>
      <c r="I69" s="40">
        <v>13.5</v>
      </c>
      <c r="J69" t="s">
        <v>217</v>
      </c>
      <c r="K69" s="40">
        <f t="shared" si="0"/>
        <v>17.097625721746866</v>
      </c>
      <c r="L69" s="39">
        <f t="shared" si="1"/>
        <v>143.13881527918494</v>
      </c>
      <c r="M69" s="49">
        <f t="shared" si="2"/>
        <v>105.434512441185</v>
      </c>
      <c r="N69" s="49">
        <f t="shared" si="3"/>
        <v>129.03925403249505</v>
      </c>
      <c r="O69" s="49">
        <f t="shared" si="4"/>
        <v>121.50108936364656</v>
      </c>
      <c r="P69" s="49">
        <f t="shared" si="5"/>
        <v>130.17348220779382</v>
      </c>
    </row>
    <row r="70" spans="1:16" ht="15">
      <c r="A70">
        <v>67</v>
      </c>
      <c r="B70" t="s">
        <v>50</v>
      </c>
      <c r="C70" t="s">
        <v>245</v>
      </c>
      <c r="D70" t="s">
        <v>368</v>
      </c>
      <c r="E70" s="14">
        <v>0.6852189999999998</v>
      </c>
      <c r="F70" s="14">
        <v>0.6</v>
      </c>
      <c r="G70" s="14">
        <v>0.6</v>
      </c>
      <c r="H70" s="14">
        <v>0.6</v>
      </c>
      <c r="I70" s="40">
        <v>16.3</v>
      </c>
      <c r="J70" t="s">
        <v>217</v>
      </c>
      <c r="K70" s="40">
        <f t="shared" si="0"/>
        <v>19.229659699577454</v>
      </c>
      <c r="L70" s="39">
        <f t="shared" si="1"/>
        <v>208.67243803306803</v>
      </c>
      <c r="M70" s="49">
        <f t="shared" si="2"/>
        <v>175.36053464020597</v>
      </c>
      <c r="N70" s="49">
        <f t="shared" si="3"/>
        <v>157.03928475242324</v>
      </c>
      <c r="O70" s="49">
        <f t="shared" si="4"/>
        <v>146.52869208772188</v>
      </c>
      <c r="P70" s="49">
        <f t="shared" si="5"/>
        <v>156.17207668031682</v>
      </c>
    </row>
    <row r="71" spans="1:16" ht="15">
      <c r="A71">
        <v>68</v>
      </c>
      <c r="B71" t="s">
        <v>169</v>
      </c>
      <c r="C71" t="s">
        <v>170</v>
      </c>
      <c r="D71" t="s">
        <v>369</v>
      </c>
      <c r="E71" s="14">
        <v>0.5601710820000002</v>
      </c>
      <c r="F71" s="14">
        <v>0.5784507843137254</v>
      </c>
      <c r="G71" s="14">
        <v>0.599</v>
      </c>
      <c r="H71" s="14">
        <v>0.599</v>
      </c>
      <c r="I71" s="40">
        <v>24.7</v>
      </c>
      <c r="J71" t="s">
        <v>217</v>
      </c>
      <c r="K71" s="40">
        <f t="shared" si="0"/>
        <v>23.93135829198703</v>
      </c>
      <c r="L71" s="39">
        <f t="shared" si="1"/>
        <v>479.16356550714914</v>
      </c>
      <c r="M71" s="49">
        <f t="shared" si="2"/>
        <v>523.0013612694472</v>
      </c>
      <c r="N71" s="49">
        <f t="shared" si="3"/>
        <v>467.5788289558192</v>
      </c>
      <c r="O71" s="49">
        <f t="shared" si="4"/>
        <v>436.4859261998022</v>
      </c>
      <c r="P71" s="49">
        <f t="shared" si="5"/>
        <v>445.5468783559352</v>
      </c>
    </row>
    <row r="72" spans="1:16" ht="15">
      <c r="A72">
        <v>69</v>
      </c>
      <c r="B72" t="s">
        <v>20</v>
      </c>
      <c r="C72" t="s">
        <v>19</v>
      </c>
      <c r="D72" t="s">
        <v>370</v>
      </c>
      <c r="E72" s="14">
        <v>0.6100528420666669</v>
      </c>
      <c r="F72" s="14">
        <v>0.5250412620547943</v>
      </c>
      <c r="G72" s="14">
        <v>0.51052</v>
      </c>
      <c r="H72" s="14">
        <v>0.51052</v>
      </c>
      <c r="I72" s="40">
        <v>17.8</v>
      </c>
      <c r="J72" t="s">
        <v>217</v>
      </c>
      <c r="K72" s="40">
        <f aca="true" t="shared" si="6" ref="K72:K135">11.312*LN(I72)-12.344</f>
        <v>20.22549294895542</v>
      </c>
      <c r="L72" s="39">
        <f aca="true" t="shared" si="7" ref="L72:L135">I72^2*PI()/4</f>
        <v>248.84555409084754</v>
      </c>
      <c r="M72" s="49">
        <f aca="true" t="shared" si="8" ref="M72:M135">EXP(0.33*LN(I72)+0.933*(LN(I72))^2-0.122*(LN(I72))^3-0.37)</f>
        <v>221.9863643535819</v>
      </c>
      <c r="N72" s="49">
        <f aca="true" t="shared" si="9" ref="N72:N135">EXP(0.33*LN(I72)+0.933*(LN(I72))^2-0.122*(LN(I72))^3-0.37)*H72/0.67</f>
        <v>169.14698317879197</v>
      </c>
      <c r="O72" s="49">
        <f aca="true" t="shared" si="10" ref="O72:O135">H72*EXP(-1.499+2.148*LN(I72)+0.207*(LN(I72))^2-0.0281*(LN(I72))^3)</f>
        <v>157.3526009145418</v>
      </c>
      <c r="P72" s="49">
        <f aca="true" t="shared" si="11" ref="P72:P135">EXP(-2.977+LN(H72*I72^2*K72))</f>
        <v>166.66991267671023</v>
      </c>
    </row>
    <row r="73" spans="1:16" ht="15">
      <c r="A73">
        <v>70</v>
      </c>
      <c r="B73" t="s">
        <v>18</v>
      </c>
      <c r="C73" t="s">
        <v>42</v>
      </c>
      <c r="D73" t="s">
        <v>371</v>
      </c>
      <c r="E73" s="14">
        <v>0.5025834383168316</v>
      </c>
      <c r="F73" s="14">
        <v>0.6013026787200001</v>
      </c>
      <c r="G73" s="14">
        <v>0.6733333333333333</v>
      </c>
      <c r="H73" s="14">
        <v>0.6733333333333333</v>
      </c>
      <c r="I73" s="40">
        <v>22.9</v>
      </c>
      <c r="J73" t="s">
        <v>217</v>
      </c>
      <c r="K73" s="40">
        <f t="shared" si="6"/>
        <v>23.07542073225691</v>
      </c>
      <c r="L73" s="39">
        <f t="shared" si="7"/>
        <v>411.87065086725585</v>
      </c>
      <c r="M73" s="49">
        <f t="shared" si="8"/>
        <v>430.6527184944032</v>
      </c>
      <c r="N73" s="49">
        <f t="shared" si="9"/>
        <v>432.7952693326838</v>
      </c>
      <c r="O73" s="49">
        <f t="shared" si="10"/>
        <v>402.61995151774437</v>
      </c>
      <c r="P73" s="49">
        <f t="shared" si="11"/>
        <v>415.10315571828227</v>
      </c>
    </row>
    <row r="74" spans="1:16" ht="15">
      <c r="A74">
        <v>71</v>
      </c>
      <c r="B74" t="s">
        <v>18</v>
      </c>
      <c r="C74" t="s">
        <v>34</v>
      </c>
      <c r="D74" t="s">
        <v>372</v>
      </c>
      <c r="E74" s="14">
        <v>0.5025834383168316</v>
      </c>
      <c r="F74" s="14">
        <v>0.47859708247272714</v>
      </c>
      <c r="G74" s="14">
        <v>0.615</v>
      </c>
      <c r="H74" s="14">
        <v>0.615</v>
      </c>
      <c r="I74" s="40">
        <v>10.3</v>
      </c>
      <c r="J74" t="s">
        <v>217</v>
      </c>
      <c r="K74" s="40">
        <f t="shared" si="6"/>
        <v>14.037211742904992</v>
      </c>
      <c r="L74" s="39">
        <f t="shared" si="7"/>
        <v>83.3228911548353</v>
      </c>
      <c r="M74" s="49">
        <f t="shared" si="8"/>
        <v>50.73488557519791</v>
      </c>
      <c r="N74" s="49">
        <f t="shared" si="9"/>
        <v>46.57008153544285</v>
      </c>
      <c r="O74" s="49">
        <f t="shared" si="10"/>
        <v>44.4220039693675</v>
      </c>
      <c r="P74" s="49">
        <f t="shared" si="11"/>
        <v>46.65903404382539</v>
      </c>
    </row>
    <row r="75" spans="1:16" ht="15">
      <c r="A75">
        <v>72</v>
      </c>
      <c r="B75" t="s">
        <v>67</v>
      </c>
      <c r="C75" t="s">
        <v>246</v>
      </c>
      <c r="D75" t="s">
        <v>373</v>
      </c>
      <c r="E75" s="14">
        <v>0.6973370872236726</v>
      </c>
      <c r="F75" s="14">
        <v>0.8038099047714286</v>
      </c>
      <c r="G75" s="14">
        <v>0.8098047058823529</v>
      </c>
      <c r="H75" s="14">
        <v>0.8098047058823529</v>
      </c>
      <c r="I75" s="40">
        <v>68.2</v>
      </c>
      <c r="J75" t="s">
        <v>217</v>
      </c>
      <c r="K75" s="40">
        <f t="shared" si="6"/>
        <v>35.420292917576596</v>
      </c>
      <c r="L75" s="39">
        <f t="shared" si="7"/>
        <v>3653.0753535207477</v>
      </c>
      <c r="M75" s="49">
        <f t="shared" si="8"/>
        <v>4786.142308637238</v>
      </c>
      <c r="N75" s="49">
        <f t="shared" si="9"/>
        <v>5784.8366635180055</v>
      </c>
      <c r="O75" s="49">
        <f t="shared" si="10"/>
        <v>7593.378791719301</v>
      </c>
      <c r="P75" s="49">
        <f t="shared" si="11"/>
        <v>6796.8317781905125</v>
      </c>
    </row>
    <row r="76" spans="1:16" ht="15">
      <c r="A76">
        <v>73</v>
      </c>
      <c r="B76" t="s">
        <v>20</v>
      </c>
      <c r="C76" t="s">
        <v>19</v>
      </c>
      <c r="D76" t="s">
        <v>350</v>
      </c>
      <c r="E76" s="14">
        <v>0.6100528420666669</v>
      </c>
      <c r="F76" s="14">
        <v>0.5250412620547943</v>
      </c>
      <c r="G76" s="14">
        <v>0.42500000000000004</v>
      </c>
      <c r="H76" s="14">
        <v>0.42500000000000004</v>
      </c>
      <c r="I76" s="40">
        <v>13</v>
      </c>
      <c r="J76" t="s">
        <v>217</v>
      </c>
      <c r="K76" s="40">
        <f t="shared" si="6"/>
        <v>16.6707071316049</v>
      </c>
      <c r="L76" s="39">
        <f t="shared" si="7"/>
        <v>132.73228961416876</v>
      </c>
      <c r="M76" s="49">
        <f t="shared" si="8"/>
        <v>95.19171311239855</v>
      </c>
      <c r="N76" s="49">
        <f t="shared" si="9"/>
        <v>60.382803093685645</v>
      </c>
      <c r="O76" s="49">
        <f t="shared" si="10"/>
        <v>56.969240624972606</v>
      </c>
      <c r="P76" s="49">
        <f t="shared" si="11"/>
        <v>61.000723218303385</v>
      </c>
    </row>
    <row r="77" spans="1:16" ht="15">
      <c r="A77">
        <v>74</v>
      </c>
      <c r="B77" t="s">
        <v>25</v>
      </c>
      <c r="C77" t="s">
        <v>24</v>
      </c>
      <c r="D77" t="s">
        <v>325</v>
      </c>
      <c r="E77" s="14">
        <v>0.7696570196103286</v>
      </c>
      <c r="F77" s="14">
        <v>0.7832335102884614</v>
      </c>
      <c r="G77" s="14">
        <v>0.9295616666666667</v>
      </c>
      <c r="H77" s="14">
        <v>0.9295616666666667</v>
      </c>
      <c r="I77" s="40">
        <v>55</v>
      </c>
      <c r="J77" t="s">
        <v>217</v>
      </c>
      <c r="K77" s="40">
        <f t="shared" si="6"/>
        <v>32.98695299134971</v>
      </c>
      <c r="L77" s="39">
        <f t="shared" si="7"/>
        <v>2375.8294442772813</v>
      </c>
      <c r="M77" s="49">
        <f t="shared" si="8"/>
        <v>3242.769767225032</v>
      </c>
      <c r="N77" s="49">
        <f t="shared" si="9"/>
        <v>4499.036521549223</v>
      </c>
      <c r="O77" s="49">
        <f t="shared" si="10"/>
        <v>5174.796499586506</v>
      </c>
      <c r="P77" s="49">
        <f t="shared" si="11"/>
        <v>4725.536411592633</v>
      </c>
    </row>
    <row r="78" spans="1:16" ht="15">
      <c r="A78">
        <v>75</v>
      </c>
      <c r="B78" t="s">
        <v>169</v>
      </c>
      <c r="C78" t="s">
        <v>247</v>
      </c>
      <c r="D78" t="s">
        <v>374</v>
      </c>
      <c r="E78" s="14">
        <v>0.5601710820000002</v>
      </c>
      <c r="F78" s="14">
        <v>0.5166666666666668</v>
      </c>
      <c r="G78" s="14">
        <v>0.53</v>
      </c>
      <c r="H78" s="14">
        <v>0.53</v>
      </c>
      <c r="I78" s="40">
        <v>10.8</v>
      </c>
      <c r="J78" t="s">
        <v>217</v>
      </c>
      <c r="K78" s="40">
        <f t="shared" si="6"/>
        <v>14.573425869280529</v>
      </c>
      <c r="L78" s="39">
        <f t="shared" si="7"/>
        <v>91.60884177867838</v>
      </c>
      <c r="M78" s="49">
        <f t="shared" si="8"/>
        <v>57.64742269699748</v>
      </c>
      <c r="N78" s="49">
        <f t="shared" si="9"/>
        <v>45.60169258120696</v>
      </c>
      <c r="O78" s="49">
        <f t="shared" si="10"/>
        <v>43.41753551696088</v>
      </c>
      <c r="P78" s="49">
        <f t="shared" si="11"/>
        <v>45.89764094080818</v>
      </c>
    </row>
    <row r="79" spans="1:16" ht="15">
      <c r="A79">
        <v>76</v>
      </c>
      <c r="B79" t="s">
        <v>78</v>
      </c>
      <c r="C79" t="s">
        <v>79</v>
      </c>
      <c r="D79" t="s">
        <v>327</v>
      </c>
      <c r="E79" s="14">
        <v>0.7202020392692312</v>
      </c>
      <c r="F79" s="14">
        <v>0.8280959037910446</v>
      </c>
      <c r="G79" s="14">
        <v>0.8520137438333332</v>
      </c>
      <c r="H79" s="14">
        <v>0.8520137438333332</v>
      </c>
      <c r="I79" s="40">
        <v>27.6</v>
      </c>
      <c r="J79" t="s">
        <v>217</v>
      </c>
      <c r="K79" s="40">
        <f t="shared" si="6"/>
        <v>25.18713202104376</v>
      </c>
      <c r="L79" s="39">
        <f t="shared" si="7"/>
        <v>598.2849049496402</v>
      </c>
      <c r="M79" s="49">
        <f t="shared" si="8"/>
        <v>691.971119843196</v>
      </c>
      <c r="N79" s="49">
        <f t="shared" si="9"/>
        <v>879.95358871962</v>
      </c>
      <c r="O79" s="49">
        <f t="shared" si="10"/>
        <v>828.7161966936279</v>
      </c>
      <c r="P79" s="49">
        <f t="shared" si="11"/>
        <v>832.8155211516042</v>
      </c>
    </row>
    <row r="80" spans="1:16" ht="15">
      <c r="A80">
        <v>77</v>
      </c>
      <c r="B80" t="s">
        <v>169</v>
      </c>
      <c r="C80" t="s">
        <v>170</v>
      </c>
      <c r="D80" t="s">
        <v>375</v>
      </c>
      <c r="E80" s="14">
        <v>0.5601710820000002</v>
      </c>
      <c r="F80" s="14">
        <v>0.5784507843137254</v>
      </c>
      <c r="G80" s="14">
        <v>0.5466666666666667</v>
      </c>
      <c r="H80" s="14">
        <v>0.5466666666666667</v>
      </c>
      <c r="I80" s="40">
        <v>12.3</v>
      </c>
      <c r="J80" t="s">
        <v>217</v>
      </c>
      <c r="K80" s="40">
        <f t="shared" si="6"/>
        <v>16.044586856024146</v>
      </c>
      <c r="L80" s="39">
        <f t="shared" si="7"/>
        <v>118.82288814039997</v>
      </c>
      <c r="M80" s="49">
        <f t="shared" si="8"/>
        <v>81.9403508254592</v>
      </c>
      <c r="N80" s="49">
        <f t="shared" si="9"/>
        <v>66.85680365858364</v>
      </c>
      <c r="O80" s="49">
        <f t="shared" si="10"/>
        <v>63.26093028771444</v>
      </c>
      <c r="P80" s="49">
        <f t="shared" si="11"/>
        <v>67.60311102540433</v>
      </c>
    </row>
    <row r="81" spans="1:16" ht="15">
      <c r="A81">
        <v>78</v>
      </c>
      <c r="B81" t="s">
        <v>212</v>
      </c>
      <c r="C81" t="s">
        <v>248</v>
      </c>
      <c r="D81" t="s">
        <v>376</v>
      </c>
      <c r="E81" s="14">
        <v>0.7230034343333333</v>
      </c>
      <c r="F81" s="14">
        <v>0.765</v>
      </c>
      <c r="G81" s="14">
        <v>0.64</v>
      </c>
      <c r="H81" s="14">
        <v>0.765</v>
      </c>
      <c r="I81" s="40">
        <v>32.9</v>
      </c>
      <c r="J81" t="s">
        <v>217</v>
      </c>
      <c r="K81" s="40">
        <f t="shared" si="6"/>
        <v>27.17416270470924</v>
      </c>
      <c r="L81" s="39">
        <f t="shared" si="7"/>
        <v>850.1228260430319</v>
      </c>
      <c r="M81" s="49">
        <f t="shared" si="8"/>
        <v>1062.06080020159</v>
      </c>
      <c r="N81" s="49">
        <f t="shared" si="9"/>
        <v>1212.6515106779348</v>
      </c>
      <c r="O81" s="49">
        <f t="shared" si="10"/>
        <v>1170.681204372</v>
      </c>
      <c r="P81" s="49">
        <f t="shared" si="11"/>
        <v>1146.3433866304654</v>
      </c>
    </row>
    <row r="82" spans="1:16" ht="15">
      <c r="A82">
        <v>79</v>
      </c>
      <c r="B82" t="s">
        <v>87</v>
      </c>
      <c r="C82" t="s">
        <v>138</v>
      </c>
      <c r="D82" t="s">
        <v>377</v>
      </c>
      <c r="E82" s="14">
        <v>0.589108696704762</v>
      </c>
      <c r="F82" s="14">
        <v>0.5433520127058823</v>
      </c>
      <c r="G82" s="14">
        <v>0.6</v>
      </c>
      <c r="H82" s="14">
        <v>0.6</v>
      </c>
      <c r="I82" s="40">
        <v>15.1</v>
      </c>
      <c r="J82" t="s">
        <v>217</v>
      </c>
      <c r="K82" s="40">
        <f t="shared" si="6"/>
        <v>18.36462694210178</v>
      </c>
      <c r="L82" s="39">
        <f t="shared" si="7"/>
        <v>179.07863523625218</v>
      </c>
      <c r="M82" s="49">
        <f t="shared" si="8"/>
        <v>142.7233845606804</v>
      </c>
      <c r="N82" s="49">
        <f t="shared" si="9"/>
        <v>127.81198617374362</v>
      </c>
      <c r="O82" s="49">
        <f t="shared" si="10"/>
        <v>119.66151159251653</v>
      </c>
      <c r="P82" s="49">
        <f t="shared" si="11"/>
        <v>127.99487568604117</v>
      </c>
    </row>
    <row r="83" spans="1:16" ht="15">
      <c r="A83">
        <v>80</v>
      </c>
      <c r="B83" t="s">
        <v>169</v>
      </c>
      <c r="C83" t="s">
        <v>170</v>
      </c>
      <c r="D83" t="s">
        <v>369</v>
      </c>
      <c r="E83" s="14">
        <v>0.5601710820000002</v>
      </c>
      <c r="F83" s="14">
        <v>0.5784507843137254</v>
      </c>
      <c r="G83" s="14">
        <v>0.599</v>
      </c>
      <c r="H83" s="14">
        <v>0.599</v>
      </c>
      <c r="I83" s="40">
        <v>11.4</v>
      </c>
      <c r="J83" t="s">
        <v>217</v>
      </c>
      <c r="K83" s="40">
        <f t="shared" si="6"/>
        <v>15.185034276289885</v>
      </c>
      <c r="L83" s="39">
        <f t="shared" si="7"/>
        <v>102.07034531513239</v>
      </c>
      <c r="M83" s="49">
        <f t="shared" si="8"/>
        <v>66.71122193425336</v>
      </c>
      <c r="N83" s="49">
        <f t="shared" si="9"/>
        <v>59.641823788981725</v>
      </c>
      <c r="O83" s="49">
        <f t="shared" si="10"/>
        <v>56.647864322437506</v>
      </c>
      <c r="P83" s="49">
        <f t="shared" si="11"/>
        <v>60.22234035259718</v>
      </c>
    </row>
    <row r="84" spans="1:16" ht="15">
      <c r="A84">
        <v>81</v>
      </c>
      <c r="B84" t="s">
        <v>20</v>
      </c>
      <c r="C84" t="s">
        <v>244</v>
      </c>
      <c r="D84" t="s">
        <v>367</v>
      </c>
      <c r="E84" s="14">
        <v>0.6100528420666669</v>
      </c>
      <c r="F84" s="14">
        <v>0.8153659963157895</v>
      </c>
      <c r="G84" s="14">
        <v>0.82</v>
      </c>
      <c r="H84" s="14">
        <v>0.82</v>
      </c>
      <c r="I84" s="40">
        <v>10.6</v>
      </c>
      <c r="J84" t="s">
        <v>217</v>
      </c>
      <c r="K84" s="40">
        <f t="shared" si="6"/>
        <v>14.36198046064706</v>
      </c>
      <c r="L84" s="39">
        <f t="shared" si="7"/>
        <v>88.24733763933729</v>
      </c>
      <c r="M84" s="49">
        <f t="shared" si="8"/>
        <v>54.813657974998954</v>
      </c>
      <c r="N84" s="49">
        <f t="shared" si="9"/>
        <v>67.08537244701364</v>
      </c>
      <c r="O84" s="49">
        <f t="shared" si="10"/>
        <v>63.92116280773584</v>
      </c>
      <c r="P84" s="49">
        <f t="shared" si="11"/>
        <v>67.41324639845796</v>
      </c>
    </row>
    <row r="85" spans="1:16" ht="15">
      <c r="A85">
        <v>82</v>
      </c>
      <c r="B85" t="s">
        <v>78</v>
      </c>
      <c r="C85" t="s">
        <v>79</v>
      </c>
      <c r="D85" t="s">
        <v>327</v>
      </c>
      <c r="E85" s="14">
        <v>0.7202020392692312</v>
      </c>
      <c r="F85" s="14">
        <v>0.8280959037910446</v>
      </c>
      <c r="G85" s="14">
        <v>0.8520137438333332</v>
      </c>
      <c r="H85" s="14">
        <v>0.8520137438333332</v>
      </c>
      <c r="I85" s="40">
        <v>25.5</v>
      </c>
      <c r="J85" t="s">
        <v>217</v>
      </c>
      <c r="K85" s="40">
        <f t="shared" si="6"/>
        <v>24.291930650883465</v>
      </c>
      <c r="L85" s="39">
        <f t="shared" si="7"/>
        <v>510.70515574919074</v>
      </c>
      <c r="M85" s="49">
        <f t="shared" si="8"/>
        <v>567.1481747025465</v>
      </c>
      <c r="N85" s="49">
        <f t="shared" si="9"/>
        <v>721.2209546814297</v>
      </c>
      <c r="O85" s="49">
        <f t="shared" si="10"/>
        <v>674.6439793163917</v>
      </c>
      <c r="P85" s="49">
        <f t="shared" si="11"/>
        <v>685.6371188679561</v>
      </c>
    </row>
    <row r="86" spans="1:16" ht="15">
      <c r="A86">
        <v>83</v>
      </c>
      <c r="B86" t="s">
        <v>18</v>
      </c>
      <c r="C86" t="s">
        <v>34</v>
      </c>
      <c r="D86" t="s">
        <v>180</v>
      </c>
      <c r="E86" s="14">
        <v>0.5025834383168316</v>
      </c>
      <c r="F86" s="14">
        <v>0.47859708247272714</v>
      </c>
      <c r="G86" s="14">
        <v>0.5233333333333333</v>
      </c>
      <c r="H86" s="14">
        <v>0.5233333333333333</v>
      </c>
      <c r="I86" s="40">
        <v>12.2</v>
      </c>
      <c r="J86" t="s">
        <v>217</v>
      </c>
      <c r="K86" s="40">
        <f t="shared" si="6"/>
        <v>15.952243486073952</v>
      </c>
      <c r="L86" s="39">
        <f t="shared" si="7"/>
        <v>116.89866264007618</v>
      </c>
      <c r="M86" s="49">
        <f t="shared" si="8"/>
        <v>80.14903796791721</v>
      </c>
      <c r="N86" s="49">
        <f t="shared" si="9"/>
        <v>62.603974930164185</v>
      </c>
      <c r="O86" s="49">
        <f t="shared" si="10"/>
        <v>59.261798452404236</v>
      </c>
      <c r="P86" s="49">
        <f t="shared" si="11"/>
        <v>63.30312594474357</v>
      </c>
    </row>
    <row r="87" spans="1:16" ht="15">
      <c r="A87">
        <v>84</v>
      </c>
      <c r="B87" t="s">
        <v>78</v>
      </c>
      <c r="C87" t="s">
        <v>79</v>
      </c>
      <c r="D87" t="s">
        <v>378</v>
      </c>
      <c r="E87" s="14">
        <v>0.7202020392692312</v>
      </c>
      <c r="F87" s="14">
        <v>0.8280959037910446</v>
      </c>
      <c r="G87" s="14">
        <v>0.86</v>
      </c>
      <c r="H87" s="14">
        <v>0.86</v>
      </c>
      <c r="I87" s="40">
        <v>10</v>
      </c>
      <c r="J87" t="s">
        <v>217</v>
      </c>
      <c r="K87" s="40">
        <f t="shared" si="6"/>
        <v>13.702842571948645</v>
      </c>
      <c r="L87" s="39">
        <f t="shared" si="7"/>
        <v>78.53981633974483</v>
      </c>
      <c r="M87" s="49">
        <f t="shared" si="8"/>
        <v>46.85882172601384</v>
      </c>
      <c r="N87" s="49">
        <f t="shared" si="9"/>
        <v>60.14714430503269</v>
      </c>
      <c r="O87" s="49">
        <f t="shared" si="10"/>
        <v>57.43052682783629</v>
      </c>
      <c r="P87" s="49">
        <f t="shared" si="11"/>
        <v>60.03637296127745</v>
      </c>
    </row>
    <row r="88" spans="1:16" ht="15">
      <c r="A88">
        <v>85</v>
      </c>
      <c r="B88" t="s">
        <v>78</v>
      </c>
      <c r="C88" t="s">
        <v>79</v>
      </c>
      <c r="D88" t="s">
        <v>327</v>
      </c>
      <c r="E88" s="14">
        <v>0.7202020392692312</v>
      </c>
      <c r="F88" s="14">
        <v>0.8280959037910446</v>
      </c>
      <c r="G88" s="14">
        <v>0.8520137438333332</v>
      </c>
      <c r="H88" s="14">
        <v>0.8520137438333332</v>
      </c>
      <c r="I88" s="40">
        <v>35.2</v>
      </c>
      <c r="J88" t="s">
        <v>217</v>
      </c>
      <c r="K88" s="40">
        <f t="shared" si="6"/>
        <v>27.938553286417026</v>
      </c>
      <c r="L88" s="39">
        <f t="shared" si="7"/>
        <v>973.1397403759745</v>
      </c>
      <c r="M88" s="49">
        <f t="shared" si="8"/>
        <v>1245.525043493083</v>
      </c>
      <c r="N88" s="49">
        <f t="shared" si="9"/>
        <v>1583.8872467831595</v>
      </c>
      <c r="O88" s="49">
        <f t="shared" si="10"/>
        <v>1550.0110716028037</v>
      </c>
      <c r="P88" s="49">
        <f t="shared" si="11"/>
        <v>1502.5923329132474</v>
      </c>
    </row>
    <row r="89" spans="1:16" ht="15">
      <c r="A89">
        <v>86</v>
      </c>
      <c r="B89" t="s">
        <v>78</v>
      </c>
      <c r="C89" t="s">
        <v>79</v>
      </c>
      <c r="D89" t="s">
        <v>327</v>
      </c>
      <c r="E89" s="14">
        <v>0.7202020392692312</v>
      </c>
      <c r="F89" s="14">
        <v>0.8280959037910446</v>
      </c>
      <c r="G89" s="14">
        <v>0.8520137438333332</v>
      </c>
      <c r="H89" s="14">
        <v>0.8520137438333332</v>
      </c>
      <c r="I89" s="40">
        <v>13.5</v>
      </c>
      <c r="J89" t="s">
        <v>217</v>
      </c>
      <c r="K89" s="40">
        <f t="shared" si="6"/>
        <v>17.097625721746866</v>
      </c>
      <c r="L89" s="39">
        <f t="shared" si="7"/>
        <v>143.13881527918494</v>
      </c>
      <c r="M89" s="49">
        <f t="shared" si="8"/>
        <v>105.434512441185</v>
      </c>
      <c r="N89" s="49">
        <f t="shared" si="9"/>
        <v>134.07709503620325</v>
      </c>
      <c r="O89" s="49">
        <f t="shared" si="10"/>
        <v>126.2446317421328</v>
      </c>
      <c r="P89" s="49">
        <f t="shared" si="11"/>
        <v>135.25560478498093</v>
      </c>
    </row>
    <row r="90" spans="1:16" ht="15">
      <c r="A90">
        <v>87</v>
      </c>
      <c r="B90" t="s">
        <v>113</v>
      </c>
      <c r="C90" t="s">
        <v>114</v>
      </c>
      <c r="D90" t="s">
        <v>379</v>
      </c>
      <c r="E90" s="14">
        <v>0.5605449376842105</v>
      </c>
      <c r="F90" s="14">
        <v>0.676094227</v>
      </c>
      <c r="G90" s="14">
        <v>0.64</v>
      </c>
      <c r="H90" s="14">
        <v>0.676094227</v>
      </c>
      <c r="I90" s="40">
        <v>10.1</v>
      </c>
      <c r="J90" t="s">
        <v>217</v>
      </c>
      <c r="K90" s="40">
        <f t="shared" si="6"/>
        <v>13.815400714559681</v>
      </c>
      <c r="L90" s="39">
        <f t="shared" si="7"/>
        <v>80.1184666481737</v>
      </c>
      <c r="M90" s="49">
        <f t="shared" si="8"/>
        <v>48.12857025521274</v>
      </c>
      <c r="N90" s="49">
        <f t="shared" si="9"/>
        <v>48.56634104972127</v>
      </c>
      <c r="O90" s="49">
        <f t="shared" si="10"/>
        <v>46.3577585015934</v>
      </c>
      <c r="P90" s="49">
        <f t="shared" si="11"/>
        <v>48.542125492268006</v>
      </c>
    </row>
    <row r="91" spans="1:16" ht="15">
      <c r="A91">
        <v>88</v>
      </c>
      <c r="B91" t="s">
        <v>67</v>
      </c>
      <c r="C91" t="s">
        <v>161</v>
      </c>
      <c r="D91" t="s">
        <v>380</v>
      </c>
      <c r="E91" s="14">
        <v>0.6973370872236726</v>
      </c>
      <c r="F91" s="14">
        <v>0.809873618</v>
      </c>
      <c r="G91" s="14">
        <v>0.64</v>
      </c>
      <c r="H91" s="14">
        <v>0.809873618</v>
      </c>
      <c r="I91" s="40">
        <v>14</v>
      </c>
      <c r="J91" t="s">
        <v>217</v>
      </c>
      <c r="K91" s="40">
        <f t="shared" si="6"/>
        <v>17.5090165126078</v>
      </c>
      <c r="L91" s="39">
        <f t="shared" si="7"/>
        <v>153.93804002589985</v>
      </c>
      <c r="M91" s="49">
        <f t="shared" si="8"/>
        <v>116.3400925248258</v>
      </c>
      <c r="N91" s="49">
        <f t="shared" si="9"/>
        <v>140.62801739035137</v>
      </c>
      <c r="O91" s="49">
        <f t="shared" si="10"/>
        <v>132.16035635207126</v>
      </c>
      <c r="P91" s="49">
        <f t="shared" si="11"/>
        <v>141.59254989182537</v>
      </c>
    </row>
    <row r="92" spans="1:16" ht="15">
      <c r="A92">
        <v>89</v>
      </c>
      <c r="B92" t="s">
        <v>222</v>
      </c>
      <c r="C92" t="s">
        <v>223</v>
      </c>
      <c r="D92" t="s">
        <v>328</v>
      </c>
      <c r="E92" s="14">
        <v>0.7948705822400001</v>
      </c>
      <c r="F92" s="14">
        <v>0.8089068565000002</v>
      </c>
      <c r="G92" s="14">
        <v>0.64</v>
      </c>
      <c r="H92" s="14">
        <v>0.8089068565000002</v>
      </c>
      <c r="I92" s="40">
        <v>21.1</v>
      </c>
      <c r="J92" t="s">
        <v>217</v>
      </c>
      <c r="K92" s="40">
        <f t="shared" si="6"/>
        <v>22.14937663393262</v>
      </c>
      <c r="L92" s="39">
        <f t="shared" si="7"/>
        <v>349.66711632617796</v>
      </c>
      <c r="M92" s="49">
        <f t="shared" si="8"/>
        <v>348.0583025509913</v>
      </c>
      <c r="N92" s="49">
        <f t="shared" si="9"/>
        <v>420.2190259630572</v>
      </c>
      <c r="O92" s="49">
        <f t="shared" si="10"/>
        <v>390.24152789478364</v>
      </c>
      <c r="P92" s="49">
        <f t="shared" si="11"/>
        <v>406.3780692925729</v>
      </c>
    </row>
    <row r="93" spans="1:16" ht="15">
      <c r="A93">
        <v>90</v>
      </c>
      <c r="B93" t="s">
        <v>249</v>
      </c>
      <c r="C93" t="s">
        <v>250</v>
      </c>
      <c r="D93" t="s">
        <v>381</v>
      </c>
      <c r="E93" s="14">
        <v>0.7088835294117649</v>
      </c>
      <c r="F93" s="14">
        <v>0.613894</v>
      </c>
      <c r="G93" s="14">
        <v>0.47</v>
      </c>
      <c r="H93" s="14">
        <v>0.47</v>
      </c>
      <c r="I93" s="40">
        <v>12.3</v>
      </c>
      <c r="J93" t="s">
        <v>217</v>
      </c>
      <c r="K93" s="40">
        <f t="shared" si="6"/>
        <v>16.044586856024146</v>
      </c>
      <c r="L93" s="39">
        <f t="shared" si="7"/>
        <v>118.82288814039997</v>
      </c>
      <c r="M93" s="49">
        <f t="shared" si="8"/>
        <v>81.9403508254592</v>
      </c>
      <c r="N93" s="49">
        <f t="shared" si="9"/>
        <v>57.48054460890421</v>
      </c>
      <c r="O93" s="49">
        <f t="shared" si="10"/>
        <v>54.38897055224228</v>
      </c>
      <c r="P93" s="49">
        <f t="shared" si="11"/>
        <v>58.122186918182926</v>
      </c>
    </row>
    <row r="94" spans="1:16" ht="15">
      <c r="A94">
        <v>91</v>
      </c>
      <c r="B94" t="s">
        <v>251</v>
      </c>
      <c r="C94" t="s">
        <v>252</v>
      </c>
      <c r="D94" t="s">
        <v>382</v>
      </c>
      <c r="E94" s="14">
        <v>0.45746280000000006</v>
      </c>
      <c r="F94" s="14">
        <v>0.42333333333333334</v>
      </c>
      <c r="G94" s="14">
        <v>0.42333333333333334</v>
      </c>
      <c r="H94" s="14">
        <v>0.42333333333333334</v>
      </c>
      <c r="I94" s="40">
        <v>20.5</v>
      </c>
      <c r="J94" t="s">
        <v>217</v>
      </c>
      <c r="K94" s="40">
        <f t="shared" si="6"/>
        <v>21.823046312065024</v>
      </c>
      <c r="L94" s="39">
        <f t="shared" si="7"/>
        <v>330.0635781677776</v>
      </c>
      <c r="M94" s="49">
        <f t="shared" si="8"/>
        <v>322.7019934778133</v>
      </c>
      <c r="N94" s="49">
        <f t="shared" si="9"/>
        <v>203.8962844362303</v>
      </c>
      <c r="O94" s="49">
        <f t="shared" si="10"/>
        <v>189.31820560800625</v>
      </c>
      <c r="P94" s="49">
        <f t="shared" si="11"/>
        <v>197.79298743482428</v>
      </c>
    </row>
    <row r="95" spans="1:16" ht="15">
      <c r="A95">
        <v>92</v>
      </c>
      <c r="B95" t="s">
        <v>68</v>
      </c>
      <c r="C95" t="s">
        <v>194</v>
      </c>
      <c r="D95" t="s">
        <v>383</v>
      </c>
      <c r="E95" s="14">
        <v>0.4423719585882353</v>
      </c>
      <c r="F95" s="14">
        <v>0.5297142857142857</v>
      </c>
      <c r="G95" s="14">
        <v>0.47</v>
      </c>
      <c r="H95" s="14">
        <v>0.47</v>
      </c>
      <c r="I95" s="40">
        <v>15.4</v>
      </c>
      <c r="J95" t="s">
        <v>217</v>
      </c>
      <c r="K95" s="40">
        <f t="shared" si="6"/>
        <v>18.58716526655433</v>
      </c>
      <c r="L95" s="39">
        <f t="shared" si="7"/>
        <v>186.26502843133886</v>
      </c>
      <c r="M95" s="49">
        <f t="shared" si="8"/>
        <v>150.50076798677185</v>
      </c>
      <c r="N95" s="49">
        <f t="shared" si="9"/>
        <v>105.57516560266083</v>
      </c>
      <c r="O95" s="49">
        <f t="shared" si="10"/>
        <v>98.75150009757928</v>
      </c>
      <c r="P95" s="49">
        <f t="shared" si="11"/>
        <v>105.54989058340234</v>
      </c>
    </row>
    <row r="96" spans="1:16" ht="15">
      <c r="A96">
        <v>93</v>
      </c>
      <c r="B96" t="s">
        <v>20</v>
      </c>
      <c r="C96" t="s">
        <v>19</v>
      </c>
      <c r="D96" t="s">
        <v>350</v>
      </c>
      <c r="E96" s="14">
        <v>0.6100528420666669</v>
      </c>
      <c r="F96" s="14">
        <v>0.5250412620547943</v>
      </c>
      <c r="G96" s="14">
        <v>0.42500000000000004</v>
      </c>
      <c r="H96" s="14">
        <v>0.42500000000000004</v>
      </c>
      <c r="I96" s="40">
        <v>45.1</v>
      </c>
      <c r="J96" t="s">
        <v>217</v>
      </c>
      <c r="K96" s="40">
        <f t="shared" si="6"/>
        <v>30.742075972505653</v>
      </c>
      <c r="L96" s="39">
        <f t="shared" si="7"/>
        <v>1597.5077183320439</v>
      </c>
      <c r="M96" s="49">
        <f t="shared" si="8"/>
        <v>2166.9374655349047</v>
      </c>
      <c r="N96" s="49">
        <f t="shared" si="9"/>
        <v>1374.5498848542306</v>
      </c>
      <c r="O96" s="49">
        <f t="shared" si="10"/>
        <v>1446.8471033426176</v>
      </c>
      <c r="P96" s="49">
        <f t="shared" si="11"/>
        <v>1353.8811220969515</v>
      </c>
    </row>
    <row r="97" spans="1:16" ht="15">
      <c r="A97">
        <v>94</v>
      </c>
      <c r="B97" t="s">
        <v>69</v>
      </c>
      <c r="C97" t="s">
        <v>73</v>
      </c>
      <c r="D97" t="s">
        <v>342</v>
      </c>
      <c r="E97" s="14">
        <v>0.370867354</v>
      </c>
      <c r="F97" s="14">
        <v>0.3874111835263157</v>
      </c>
      <c r="G97" s="14">
        <v>0.31000000000000005</v>
      </c>
      <c r="H97" s="14">
        <v>0.31000000000000005</v>
      </c>
      <c r="I97" s="40">
        <v>11.9</v>
      </c>
      <c r="J97" t="s">
        <v>217</v>
      </c>
      <c r="K97" s="40">
        <f t="shared" si="6"/>
        <v>15.670602382128974</v>
      </c>
      <c r="L97" s="39">
        <f t="shared" si="7"/>
        <v>111.22023391871267</v>
      </c>
      <c r="M97" s="49">
        <f t="shared" si="8"/>
        <v>74.92511903398616</v>
      </c>
      <c r="N97" s="49">
        <f t="shared" si="9"/>
        <v>34.66684612020256</v>
      </c>
      <c r="O97" s="49">
        <f t="shared" si="10"/>
        <v>32.85769208069525</v>
      </c>
      <c r="P97" s="49">
        <f t="shared" si="11"/>
        <v>35.04665998613921</v>
      </c>
    </row>
    <row r="98" spans="1:16" ht="15">
      <c r="A98">
        <v>95</v>
      </c>
      <c r="B98" t="s">
        <v>67</v>
      </c>
      <c r="C98" t="s">
        <v>65</v>
      </c>
      <c r="D98" t="s">
        <v>384</v>
      </c>
      <c r="E98" s="14">
        <v>0.6973370872236726</v>
      </c>
      <c r="F98" s="14">
        <v>0.5587349583846154</v>
      </c>
      <c r="G98" s="14">
        <v>0.64</v>
      </c>
      <c r="H98" s="14">
        <v>0.5587349583846154</v>
      </c>
      <c r="I98" s="40">
        <v>21.6</v>
      </c>
      <c r="J98" t="s">
        <v>217</v>
      </c>
      <c r="K98" s="40">
        <f t="shared" si="6"/>
        <v>22.414306775774627</v>
      </c>
      <c r="L98" s="39">
        <f t="shared" si="7"/>
        <v>366.43536711471353</v>
      </c>
      <c r="M98" s="49">
        <f t="shared" si="8"/>
        <v>370.0193916032808</v>
      </c>
      <c r="N98" s="49">
        <f t="shared" si="9"/>
        <v>308.5712975656116</v>
      </c>
      <c r="O98" s="49">
        <f t="shared" si="10"/>
        <v>286.6450013485094</v>
      </c>
      <c r="P98" s="49">
        <f t="shared" si="11"/>
        <v>297.6761129607652</v>
      </c>
    </row>
    <row r="99" spans="1:16" ht="15">
      <c r="A99">
        <v>96</v>
      </c>
      <c r="B99" t="s">
        <v>173</v>
      </c>
      <c r="C99" t="s">
        <v>185</v>
      </c>
      <c r="D99" t="s">
        <v>385</v>
      </c>
      <c r="E99" s="14">
        <v>0.7995079823082191</v>
      </c>
      <c r="F99" s="14">
        <v>0.8192344292857148</v>
      </c>
      <c r="G99" s="14">
        <v>0.88</v>
      </c>
      <c r="H99" s="14">
        <v>0.88</v>
      </c>
      <c r="I99" s="40">
        <v>10.6</v>
      </c>
      <c r="J99" t="s">
        <v>217</v>
      </c>
      <c r="K99" s="40">
        <f t="shared" si="6"/>
        <v>14.36198046064706</v>
      </c>
      <c r="L99" s="39">
        <f t="shared" si="7"/>
        <v>88.24733763933729</v>
      </c>
      <c r="M99" s="49">
        <f t="shared" si="8"/>
        <v>54.813657974998954</v>
      </c>
      <c r="N99" s="49">
        <f t="shared" si="9"/>
        <v>71.99405823581951</v>
      </c>
      <c r="O99" s="49">
        <f t="shared" si="10"/>
        <v>68.59832106196042</v>
      </c>
      <c r="P99" s="49">
        <f t="shared" si="11"/>
        <v>72.34592296419872</v>
      </c>
    </row>
    <row r="100" spans="1:16" ht="15">
      <c r="A100">
        <v>97</v>
      </c>
      <c r="B100" t="s">
        <v>30</v>
      </c>
      <c r="C100" t="s">
        <v>240</v>
      </c>
      <c r="D100" t="s">
        <v>386</v>
      </c>
      <c r="E100" s="14">
        <v>0.6089372227654867</v>
      </c>
      <c r="F100" s="14">
        <v>0.6314641128571429</v>
      </c>
      <c r="G100" s="14">
        <v>0.6289874826666667</v>
      </c>
      <c r="H100" s="14">
        <v>0.6289874826666667</v>
      </c>
      <c r="I100" s="40">
        <v>33.3</v>
      </c>
      <c r="J100" t="s">
        <v>217</v>
      </c>
      <c r="K100" s="40">
        <f t="shared" si="6"/>
        <v>27.31086527471013</v>
      </c>
      <c r="L100" s="39">
        <f t="shared" si="7"/>
        <v>870.9201694097964</v>
      </c>
      <c r="M100" s="49">
        <f t="shared" si="8"/>
        <v>1093.0223568404394</v>
      </c>
      <c r="N100" s="49">
        <f t="shared" si="9"/>
        <v>1026.1154936230673</v>
      </c>
      <c r="O100" s="49">
        <f t="shared" si="10"/>
        <v>992.8373211143863</v>
      </c>
      <c r="P100" s="49">
        <f t="shared" si="11"/>
        <v>970.4457378878358</v>
      </c>
    </row>
    <row r="101" spans="1:16" ht="15">
      <c r="A101">
        <v>98</v>
      </c>
      <c r="B101" t="s">
        <v>233</v>
      </c>
      <c r="C101" t="s">
        <v>234</v>
      </c>
      <c r="D101" t="s">
        <v>347</v>
      </c>
      <c r="E101" s="14">
        <v>0.7019904844857141</v>
      </c>
      <c r="F101" s="14">
        <v>0.7039888985666666</v>
      </c>
      <c r="G101" s="14">
        <v>0.6758826998333333</v>
      </c>
      <c r="H101" s="14">
        <v>0.6758826998333333</v>
      </c>
      <c r="I101" s="40">
        <v>19.6</v>
      </c>
      <c r="J101" t="s">
        <v>217</v>
      </c>
      <c r="K101" s="40">
        <f t="shared" si="6"/>
        <v>21.315190453266965</v>
      </c>
      <c r="L101" s="39">
        <f t="shared" si="7"/>
        <v>301.7185584507638</v>
      </c>
      <c r="M101" s="49">
        <f t="shared" si="8"/>
        <v>286.70329416923045</v>
      </c>
      <c r="N101" s="49">
        <f t="shared" si="9"/>
        <v>289.2205918122535</v>
      </c>
      <c r="O101" s="49">
        <f t="shared" si="10"/>
        <v>268.5798158247787</v>
      </c>
      <c r="P101" s="49">
        <f t="shared" si="11"/>
        <v>281.95384261567216</v>
      </c>
    </row>
    <row r="102" spans="1:16" ht="15">
      <c r="A102">
        <v>99</v>
      </c>
      <c r="B102" t="s">
        <v>173</v>
      </c>
      <c r="C102" t="s">
        <v>185</v>
      </c>
      <c r="D102" t="s">
        <v>387</v>
      </c>
      <c r="E102" s="14">
        <v>0.7995079823082191</v>
      </c>
      <c r="F102" s="14">
        <v>0.8192344292857148</v>
      </c>
      <c r="G102" s="14">
        <v>0.64</v>
      </c>
      <c r="H102" s="14">
        <v>0.8192344292857148</v>
      </c>
      <c r="I102" s="40">
        <v>23.6</v>
      </c>
      <c r="J102" t="s">
        <v>217</v>
      </c>
      <c r="K102" s="40">
        <f t="shared" si="6"/>
        <v>23.416022806501054</v>
      </c>
      <c r="L102" s="39">
        <f t="shared" si="7"/>
        <v>437.4353610858428</v>
      </c>
      <c r="M102" s="49">
        <f t="shared" si="8"/>
        <v>465.41164506845973</v>
      </c>
      <c r="N102" s="49">
        <f t="shared" si="9"/>
        <v>569.0764827322168</v>
      </c>
      <c r="O102" s="49">
        <f t="shared" si="10"/>
        <v>530.0080756756635</v>
      </c>
      <c r="P102" s="49">
        <f t="shared" si="11"/>
        <v>544.3154498152766</v>
      </c>
    </row>
    <row r="103" spans="1:16" ht="15">
      <c r="A103">
        <v>100</v>
      </c>
      <c r="B103" t="s">
        <v>30</v>
      </c>
      <c r="C103" t="s">
        <v>253</v>
      </c>
      <c r="D103" t="s">
        <v>388</v>
      </c>
      <c r="E103" s="14">
        <v>0.6089372227654867</v>
      </c>
      <c r="F103" s="14">
        <v>0.6505</v>
      </c>
      <c r="G103" s="14">
        <v>0.64</v>
      </c>
      <c r="H103" s="14">
        <v>0.6505</v>
      </c>
      <c r="I103" s="40">
        <v>11.8</v>
      </c>
      <c r="J103" t="s">
        <v>217</v>
      </c>
      <c r="K103" s="40">
        <f t="shared" si="6"/>
        <v>15.575141900006956</v>
      </c>
      <c r="L103" s="39">
        <f t="shared" si="7"/>
        <v>109.3588402714607</v>
      </c>
      <c r="M103" s="49">
        <f t="shared" si="8"/>
        <v>73.23341160253406</v>
      </c>
      <c r="N103" s="49">
        <f t="shared" si="9"/>
        <v>71.10199141410209</v>
      </c>
      <c r="O103" s="49">
        <f t="shared" si="10"/>
        <v>67.41981616347948</v>
      </c>
      <c r="P103" s="49">
        <f t="shared" si="11"/>
        <v>71.87016715689107</v>
      </c>
    </row>
    <row r="104" spans="1:16" ht="15">
      <c r="A104">
        <v>101</v>
      </c>
      <c r="B104" t="s">
        <v>254</v>
      </c>
      <c r="C104" t="s">
        <v>255</v>
      </c>
      <c r="D104" t="s">
        <v>389</v>
      </c>
      <c r="E104" s="14">
        <v>0.7722069952280701</v>
      </c>
      <c r="F104" s="14">
        <v>0.8472184042727271</v>
      </c>
      <c r="G104" s="14">
        <v>0.64</v>
      </c>
      <c r="H104" s="14">
        <v>0.8472184042727271</v>
      </c>
      <c r="I104" s="40">
        <v>36.9</v>
      </c>
      <c r="J104" t="s">
        <v>217</v>
      </c>
      <c r="K104" s="40">
        <f t="shared" si="6"/>
        <v>28.4720890654378</v>
      </c>
      <c r="L104" s="39">
        <f t="shared" si="7"/>
        <v>1069.4059932635994</v>
      </c>
      <c r="M104" s="49">
        <f t="shared" si="8"/>
        <v>1389.2834413989133</v>
      </c>
      <c r="N104" s="49">
        <f t="shared" si="9"/>
        <v>1756.7559706037464</v>
      </c>
      <c r="O104" s="49">
        <f t="shared" si="10"/>
        <v>1738.1709747938423</v>
      </c>
      <c r="P104" s="49">
        <f t="shared" si="11"/>
        <v>1673.2960069867563</v>
      </c>
    </row>
    <row r="105" spans="1:16" ht="15">
      <c r="A105">
        <v>102</v>
      </c>
      <c r="B105" t="s">
        <v>169</v>
      </c>
      <c r="C105" t="s">
        <v>247</v>
      </c>
      <c r="D105" t="s">
        <v>390</v>
      </c>
      <c r="E105" s="14">
        <v>0.5601710820000002</v>
      </c>
      <c r="F105" s="14">
        <v>0.5166666666666668</v>
      </c>
      <c r="G105" s="14">
        <v>0.49</v>
      </c>
      <c r="H105" s="14">
        <v>0.49</v>
      </c>
      <c r="I105" s="40">
        <v>11.8</v>
      </c>
      <c r="J105" t="s">
        <v>217</v>
      </c>
      <c r="K105" s="40">
        <f t="shared" si="6"/>
        <v>15.575141900006956</v>
      </c>
      <c r="L105" s="39">
        <f t="shared" si="7"/>
        <v>109.3588402714607</v>
      </c>
      <c r="M105" s="49">
        <f t="shared" si="8"/>
        <v>73.23341160253406</v>
      </c>
      <c r="N105" s="49">
        <f t="shared" si="9"/>
        <v>53.55876370931595</v>
      </c>
      <c r="O105" s="49">
        <f t="shared" si="10"/>
        <v>50.7851036435126</v>
      </c>
      <c r="P105" s="49">
        <f t="shared" si="11"/>
        <v>54.13740492986417</v>
      </c>
    </row>
    <row r="106" spans="1:16" ht="15">
      <c r="A106">
        <v>103</v>
      </c>
      <c r="B106" t="s">
        <v>33</v>
      </c>
      <c r="C106" t="s">
        <v>227</v>
      </c>
      <c r="D106" t="s">
        <v>391</v>
      </c>
      <c r="E106" s="14">
        <v>0.5553635116149732</v>
      </c>
      <c r="F106" s="14">
        <v>0.5206959999999999</v>
      </c>
      <c r="G106" s="14">
        <v>0.43</v>
      </c>
      <c r="H106" s="14">
        <v>0.43</v>
      </c>
      <c r="I106" s="40">
        <v>18</v>
      </c>
      <c r="J106" t="s">
        <v>217</v>
      </c>
      <c r="K106" s="40">
        <f t="shared" si="6"/>
        <v>20.351885325321412</v>
      </c>
      <c r="L106" s="39">
        <f t="shared" si="7"/>
        <v>254.46900494077323</v>
      </c>
      <c r="M106" s="49">
        <f t="shared" si="8"/>
        <v>228.7013316024334</v>
      </c>
      <c r="N106" s="49">
        <f t="shared" si="9"/>
        <v>146.77846655081547</v>
      </c>
      <c r="O106" s="49">
        <f t="shared" si="10"/>
        <v>136.50353573379655</v>
      </c>
      <c r="P106" s="49">
        <f t="shared" si="11"/>
        <v>144.4519603676269</v>
      </c>
    </row>
    <row r="107" spans="1:16" ht="15">
      <c r="A107">
        <v>104</v>
      </c>
      <c r="B107" t="s">
        <v>20</v>
      </c>
      <c r="C107" t="s">
        <v>256</v>
      </c>
      <c r="D107" t="s">
        <v>392</v>
      </c>
      <c r="E107" s="14">
        <v>0.6100528420666669</v>
      </c>
      <c r="F107" s="14">
        <v>0.5522965524285715</v>
      </c>
      <c r="G107" s="14">
        <v>0.64</v>
      </c>
      <c r="H107" s="14">
        <v>0.5522965524285715</v>
      </c>
      <c r="I107" s="40">
        <v>27.4</v>
      </c>
      <c r="J107" t="s">
        <v>217</v>
      </c>
      <c r="K107" s="40">
        <f t="shared" si="6"/>
        <v>25.1048625675132</v>
      </c>
      <c r="L107" s="39">
        <f t="shared" si="7"/>
        <v>589.6455251522682</v>
      </c>
      <c r="M107" s="49">
        <f t="shared" si="8"/>
        <v>679.5321615629027</v>
      </c>
      <c r="N107" s="49">
        <f t="shared" si="9"/>
        <v>560.1541344709347</v>
      </c>
      <c r="O107" s="49">
        <f t="shared" si="10"/>
        <v>527.1545115389486</v>
      </c>
      <c r="P107" s="49">
        <f t="shared" si="11"/>
        <v>530.3183240412765</v>
      </c>
    </row>
    <row r="108" spans="1:16" ht="15">
      <c r="A108">
        <v>105</v>
      </c>
      <c r="B108" t="s">
        <v>18</v>
      </c>
      <c r="C108" t="s">
        <v>42</v>
      </c>
      <c r="D108" t="s">
        <v>371</v>
      </c>
      <c r="E108" s="14">
        <v>0.5025834383168316</v>
      </c>
      <c r="F108" s="14">
        <v>0.6013026787200001</v>
      </c>
      <c r="G108" s="14">
        <v>0.6733333333333333</v>
      </c>
      <c r="H108" s="14">
        <v>0.6733333333333333</v>
      </c>
      <c r="I108" s="40">
        <v>26</v>
      </c>
      <c r="J108" t="s">
        <v>217</v>
      </c>
      <c r="K108" s="40">
        <f t="shared" si="6"/>
        <v>24.511588038099</v>
      </c>
      <c r="L108" s="39">
        <f t="shared" si="7"/>
        <v>530.929158456675</v>
      </c>
      <c r="M108" s="49">
        <f t="shared" si="8"/>
        <v>595.7001754245674</v>
      </c>
      <c r="N108" s="49">
        <f t="shared" si="9"/>
        <v>598.6638578893662</v>
      </c>
      <c r="O108" s="49">
        <f t="shared" si="10"/>
        <v>560.8053923700495</v>
      </c>
      <c r="P108" s="49">
        <f t="shared" si="11"/>
        <v>568.3993687593402</v>
      </c>
    </row>
    <row r="109" spans="1:16" ht="15">
      <c r="A109">
        <v>106</v>
      </c>
      <c r="B109" t="s">
        <v>20</v>
      </c>
      <c r="C109" t="s">
        <v>19</v>
      </c>
      <c r="D109" t="s">
        <v>350</v>
      </c>
      <c r="E109" s="14">
        <v>0.6100528420666669</v>
      </c>
      <c r="F109" s="14">
        <v>0.5250412620547943</v>
      </c>
      <c r="G109" s="14">
        <v>0.42500000000000004</v>
      </c>
      <c r="H109" s="14">
        <v>0.42500000000000004</v>
      </c>
      <c r="I109" s="40">
        <v>39.5</v>
      </c>
      <c r="J109" t="s">
        <v>217</v>
      </c>
      <c r="K109" s="40">
        <f t="shared" si="6"/>
        <v>29.24231320061284</v>
      </c>
      <c r="L109" s="39">
        <f t="shared" si="7"/>
        <v>1225.4174844408687</v>
      </c>
      <c r="M109" s="49">
        <f t="shared" si="8"/>
        <v>1621.6019629054922</v>
      </c>
      <c r="N109" s="49">
        <f t="shared" si="9"/>
        <v>1028.62811079826</v>
      </c>
      <c r="O109" s="49">
        <f t="shared" si="10"/>
        <v>1036.3890315179854</v>
      </c>
      <c r="P109" s="49">
        <f t="shared" si="11"/>
        <v>987.8708556871958</v>
      </c>
    </row>
    <row r="110" spans="1:16" ht="15">
      <c r="A110">
        <v>107</v>
      </c>
      <c r="B110" t="s">
        <v>78</v>
      </c>
      <c r="C110" t="s">
        <v>79</v>
      </c>
      <c r="D110" t="s">
        <v>353</v>
      </c>
      <c r="E110" s="14">
        <v>0.7202020392692312</v>
      </c>
      <c r="F110" s="14">
        <v>0.8280959037910446</v>
      </c>
      <c r="G110" s="14">
        <v>0.789</v>
      </c>
      <c r="H110" s="14">
        <v>0.789</v>
      </c>
      <c r="I110" s="40">
        <v>30.9</v>
      </c>
      <c r="J110" t="s">
        <v>217</v>
      </c>
      <c r="K110" s="40">
        <f t="shared" si="6"/>
        <v>26.464713952318647</v>
      </c>
      <c r="L110" s="39">
        <f t="shared" si="7"/>
        <v>749.9060203935176</v>
      </c>
      <c r="M110" s="49">
        <f t="shared" si="8"/>
        <v>913.464737898275</v>
      </c>
      <c r="N110" s="49">
        <f t="shared" si="9"/>
        <v>1075.7069823906552</v>
      </c>
      <c r="O110" s="49">
        <f t="shared" si="10"/>
        <v>1027.6162191013864</v>
      </c>
      <c r="P110" s="49">
        <f t="shared" si="11"/>
        <v>1015.7024350925577</v>
      </c>
    </row>
    <row r="111" spans="1:16" ht="15">
      <c r="A111">
        <v>108</v>
      </c>
      <c r="B111" t="s">
        <v>78</v>
      </c>
      <c r="C111" t="s">
        <v>79</v>
      </c>
      <c r="D111" t="s">
        <v>327</v>
      </c>
      <c r="E111" s="14">
        <v>0.7202020392692312</v>
      </c>
      <c r="F111" s="14">
        <v>0.8280959037910446</v>
      </c>
      <c r="G111" s="14">
        <v>0.8520137438333332</v>
      </c>
      <c r="H111" s="14">
        <v>0.8520137438333332</v>
      </c>
      <c r="I111" s="40">
        <v>14.8</v>
      </c>
      <c r="J111" t="s">
        <v>217</v>
      </c>
      <c r="K111" s="40">
        <f t="shared" si="6"/>
        <v>18.137622668871025</v>
      </c>
      <c r="L111" s="39">
        <f t="shared" si="7"/>
        <v>172.0336137105771</v>
      </c>
      <c r="M111" s="49">
        <f t="shared" si="8"/>
        <v>135.19734031152365</v>
      </c>
      <c r="N111" s="49">
        <f t="shared" si="9"/>
        <v>171.9253613061649</v>
      </c>
      <c r="O111" s="49">
        <f t="shared" si="10"/>
        <v>161.11844621621304</v>
      </c>
      <c r="P111" s="49">
        <f t="shared" si="11"/>
        <v>172.44703088406143</v>
      </c>
    </row>
    <row r="112" spans="1:16" ht="15">
      <c r="A112">
        <v>109</v>
      </c>
      <c r="B112" t="s">
        <v>25</v>
      </c>
      <c r="C112" t="s">
        <v>24</v>
      </c>
      <c r="D112" t="s">
        <v>393</v>
      </c>
      <c r="E112" s="14">
        <v>0.7696570196103286</v>
      </c>
      <c r="F112" s="14">
        <v>0.7832335102884614</v>
      </c>
      <c r="G112" s="14">
        <v>0.9</v>
      </c>
      <c r="H112" s="14">
        <v>0.9</v>
      </c>
      <c r="I112" s="40">
        <v>22.9</v>
      </c>
      <c r="J112" t="s">
        <v>217</v>
      </c>
      <c r="K112" s="40">
        <f t="shared" si="6"/>
        <v>23.07542073225691</v>
      </c>
      <c r="L112" s="39">
        <f t="shared" si="7"/>
        <v>411.87065086725585</v>
      </c>
      <c r="M112" s="49">
        <f t="shared" si="8"/>
        <v>430.6527184944032</v>
      </c>
      <c r="N112" s="49">
        <f t="shared" si="9"/>
        <v>578.4887263357655</v>
      </c>
      <c r="O112" s="49">
        <f t="shared" si="10"/>
        <v>538.1553807415396</v>
      </c>
      <c r="P112" s="49">
        <f t="shared" si="11"/>
        <v>554.8408517026545</v>
      </c>
    </row>
    <row r="113" spans="1:16" ht="15">
      <c r="A113">
        <v>110</v>
      </c>
      <c r="B113" t="s">
        <v>69</v>
      </c>
      <c r="C113" t="s">
        <v>73</v>
      </c>
      <c r="D113" t="s">
        <v>394</v>
      </c>
      <c r="E113" s="14">
        <v>0.370867354</v>
      </c>
      <c r="F113" s="14">
        <v>0.3874111835263157</v>
      </c>
      <c r="G113" s="14">
        <v>0.38000000000000006</v>
      </c>
      <c r="H113" s="14">
        <v>0.38000000000000006</v>
      </c>
      <c r="I113" s="40">
        <v>10.6</v>
      </c>
      <c r="J113" t="s">
        <v>217</v>
      </c>
      <c r="K113" s="40">
        <f t="shared" si="6"/>
        <v>14.36198046064706</v>
      </c>
      <c r="L113" s="39">
        <f t="shared" si="7"/>
        <v>88.24733763933729</v>
      </c>
      <c r="M113" s="49">
        <f t="shared" si="8"/>
        <v>54.813657974998954</v>
      </c>
      <c r="N113" s="49">
        <f t="shared" si="9"/>
        <v>31.08834332910389</v>
      </c>
      <c r="O113" s="49">
        <f t="shared" si="10"/>
        <v>29.62200227675564</v>
      </c>
      <c r="P113" s="49">
        <f t="shared" si="11"/>
        <v>31.240284916358537</v>
      </c>
    </row>
    <row r="114" spans="1:16" ht="15">
      <c r="A114">
        <v>111</v>
      </c>
      <c r="B114" t="s">
        <v>67</v>
      </c>
      <c r="C114" t="s">
        <v>199</v>
      </c>
      <c r="D114" t="s">
        <v>395</v>
      </c>
      <c r="E114" s="14">
        <v>0.6973370872236726</v>
      </c>
      <c r="F114" s="14">
        <v>0.8373490909090906</v>
      </c>
      <c r="G114" s="14">
        <v>0.6124999999999999</v>
      </c>
      <c r="H114" s="14">
        <v>0.6124999999999999</v>
      </c>
      <c r="I114" s="40">
        <v>53.9</v>
      </c>
      <c r="J114" t="s">
        <v>217</v>
      </c>
      <c r="K114" s="40">
        <f t="shared" si="6"/>
        <v>32.758419966173925</v>
      </c>
      <c r="L114" s="39">
        <f t="shared" si="7"/>
        <v>2281.7465982839008</v>
      </c>
      <c r="M114" s="49">
        <f t="shared" si="8"/>
        <v>3118.075238134549</v>
      </c>
      <c r="N114" s="49">
        <f t="shared" si="9"/>
        <v>2850.4792288916583</v>
      </c>
      <c r="O114" s="49">
        <f t="shared" si="10"/>
        <v>3244.689401025402</v>
      </c>
      <c r="P114" s="49">
        <f t="shared" si="11"/>
        <v>2969.695337318496</v>
      </c>
    </row>
    <row r="115" spans="1:16" ht="15">
      <c r="A115">
        <v>113</v>
      </c>
      <c r="B115" t="s">
        <v>69</v>
      </c>
      <c r="C115" t="s">
        <v>73</v>
      </c>
      <c r="D115" t="s">
        <v>396</v>
      </c>
      <c r="E115" s="14">
        <v>0.370867354</v>
      </c>
      <c r="F115" s="14">
        <v>0.3874111835263157</v>
      </c>
      <c r="G115" s="14">
        <v>0.64</v>
      </c>
      <c r="H115" s="14">
        <v>0.3874111835263157</v>
      </c>
      <c r="I115" s="40">
        <v>15.8</v>
      </c>
      <c r="J115" t="s">
        <v>217</v>
      </c>
      <c r="K115" s="40">
        <f t="shared" si="6"/>
        <v>18.877232441652403</v>
      </c>
      <c r="L115" s="39">
        <f t="shared" si="7"/>
        <v>196.066797510539</v>
      </c>
      <c r="M115" s="49">
        <f t="shared" si="8"/>
        <v>161.2650504973365</v>
      </c>
      <c r="N115" s="49">
        <f t="shared" si="9"/>
        <v>93.24758817105104</v>
      </c>
      <c r="O115" s="49">
        <f t="shared" si="10"/>
        <v>87.12033118309044</v>
      </c>
      <c r="P115" s="49">
        <f t="shared" si="11"/>
        <v>93.01007150091124</v>
      </c>
    </row>
    <row r="116" spans="1:16" ht="15">
      <c r="A116">
        <v>114</v>
      </c>
      <c r="B116" t="s">
        <v>207</v>
      </c>
      <c r="C116" t="s">
        <v>257</v>
      </c>
      <c r="D116" t="s">
        <v>397</v>
      </c>
      <c r="E116" s="14">
        <v>0.6484850000000002</v>
      </c>
      <c r="F116" s="14">
        <v>0.6774444444444446</v>
      </c>
      <c r="G116" s="14">
        <v>0.63</v>
      </c>
      <c r="H116" s="14">
        <v>0.63</v>
      </c>
      <c r="I116" s="40">
        <v>10.8</v>
      </c>
      <c r="J116" t="s">
        <v>217</v>
      </c>
      <c r="K116" s="40">
        <f t="shared" si="6"/>
        <v>14.573425869280529</v>
      </c>
      <c r="L116" s="39">
        <f t="shared" si="7"/>
        <v>91.60884177867838</v>
      </c>
      <c r="M116" s="49">
        <f t="shared" si="8"/>
        <v>57.64742269699748</v>
      </c>
      <c r="N116" s="49">
        <f t="shared" si="9"/>
        <v>54.20578552105733</v>
      </c>
      <c r="O116" s="49">
        <f t="shared" si="10"/>
        <v>51.609523350349725</v>
      </c>
      <c r="P116" s="49">
        <f t="shared" si="11"/>
        <v>54.557573193790866</v>
      </c>
    </row>
    <row r="117" spans="1:16" ht="15">
      <c r="A117">
        <v>115</v>
      </c>
      <c r="B117" t="s">
        <v>20</v>
      </c>
      <c r="C117" t="s">
        <v>19</v>
      </c>
      <c r="D117" t="s">
        <v>350</v>
      </c>
      <c r="E117" s="14">
        <v>0.6100528420666669</v>
      </c>
      <c r="F117" s="14">
        <v>0.5250412620547943</v>
      </c>
      <c r="G117" s="14">
        <v>0.42500000000000004</v>
      </c>
      <c r="H117" s="14">
        <v>0.42500000000000004</v>
      </c>
      <c r="I117" s="40">
        <v>11.7</v>
      </c>
      <c r="J117" t="s">
        <v>217</v>
      </c>
      <c r="K117" s="40">
        <f t="shared" si="6"/>
        <v>15.47886897848357</v>
      </c>
      <c r="L117" s="39">
        <f t="shared" si="7"/>
        <v>107.51315458747668</v>
      </c>
      <c r="M117" s="49">
        <f t="shared" si="8"/>
        <v>71.56629590472117</v>
      </c>
      <c r="N117" s="49">
        <f t="shared" si="9"/>
        <v>45.396530984338064</v>
      </c>
      <c r="O117" s="49">
        <f t="shared" si="10"/>
        <v>43.06368354824897</v>
      </c>
      <c r="P117" s="49">
        <f t="shared" si="11"/>
        <v>45.87807690556832</v>
      </c>
    </row>
    <row r="118" spans="1:16" ht="15">
      <c r="A118">
        <v>116</v>
      </c>
      <c r="B118" t="s">
        <v>69</v>
      </c>
      <c r="C118" t="s">
        <v>36</v>
      </c>
      <c r="D118" t="s">
        <v>144</v>
      </c>
      <c r="E118" s="14">
        <v>0.370867354</v>
      </c>
      <c r="F118" s="14">
        <v>0.34590770760869566</v>
      </c>
      <c r="G118" s="14">
        <v>0.32999999999999996</v>
      </c>
      <c r="H118" s="14">
        <v>0.32999999999999996</v>
      </c>
      <c r="I118" s="40">
        <v>12.5</v>
      </c>
      <c r="J118" t="s">
        <v>217</v>
      </c>
      <c r="K118" s="40">
        <f t="shared" si="6"/>
        <v>16.22704242441499</v>
      </c>
      <c r="L118" s="39">
        <f t="shared" si="7"/>
        <v>122.7184630308513</v>
      </c>
      <c r="M118" s="49">
        <f t="shared" si="8"/>
        <v>85.59870392487821</v>
      </c>
      <c r="N118" s="49">
        <f t="shared" si="9"/>
        <v>42.16055566449224</v>
      </c>
      <c r="O118" s="49">
        <f t="shared" si="10"/>
        <v>39.859485614503356</v>
      </c>
      <c r="P118" s="49">
        <f t="shared" si="11"/>
        <v>42.626400871430754</v>
      </c>
    </row>
    <row r="119" spans="1:16" ht="15">
      <c r="A119">
        <v>117</v>
      </c>
      <c r="B119" t="s">
        <v>69</v>
      </c>
      <c r="C119" t="s">
        <v>36</v>
      </c>
      <c r="D119" t="s">
        <v>144</v>
      </c>
      <c r="E119" s="14">
        <v>0.370867354</v>
      </c>
      <c r="F119" s="14">
        <v>0.34590770760869566</v>
      </c>
      <c r="G119" s="14">
        <v>0.32999999999999996</v>
      </c>
      <c r="H119" s="14">
        <v>0.32999999999999996</v>
      </c>
      <c r="I119" s="40">
        <v>25.8</v>
      </c>
      <c r="J119" t="s">
        <v>217</v>
      </c>
      <c r="K119" s="40">
        <f t="shared" si="6"/>
        <v>24.424236252684693</v>
      </c>
      <c r="L119" s="39">
        <f t="shared" si="7"/>
        <v>522.7924334838775</v>
      </c>
      <c r="M119" s="49">
        <f t="shared" si="8"/>
        <v>584.1911048735838</v>
      </c>
      <c r="N119" s="49">
        <f t="shared" si="9"/>
        <v>287.73591732579496</v>
      </c>
      <c r="O119" s="49">
        <f t="shared" si="10"/>
        <v>269.3817144282205</v>
      </c>
      <c r="P119" s="49">
        <f t="shared" si="11"/>
        <v>273.32519798889956</v>
      </c>
    </row>
    <row r="120" spans="1:16" ht="15">
      <c r="A120">
        <v>118</v>
      </c>
      <c r="B120" t="s">
        <v>173</v>
      </c>
      <c r="C120" t="s">
        <v>185</v>
      </c>
      <c r="D120" t="s">
        <v>398</v>
      </c>
      <c r="E120" s="14">
        <v>0.7995079823082191</v>
      </c>
      <c r="F120" s="14">
        <v>0.8192344292857148</v>
      </c>
      <c r="G120" s="14">
        <v>0.64</v>
      </c>
      <c r="H120" s="14">
        <v>0.8192344292857148</v>
      </c>
      <c r="I120" s="40">
        <v>17</v>
      </c>
      <c r="J120" t="s">
        <v>217</v>
      </c>
      <c r="K120" s="40">
        <f t="shared" si="6"/>
        <v>19.70530934796391</v>
      </c>
      <c r="L120" s="39">
        <f t="shared" si="7"/>
        <v>226.98006922186255</v>
      </c>
      <c r="M120" s="49">
        <f t="shared" si="8"/>
        <v>196.3031305048348</v>
      </c>
      <c r="N120" s="49">
        <f t="shared" si="9"/>
        <v>240.02728818825</v>
      </c>
      <c r="O120" s="49">
        <f t="shared" si="10"/>
        <v>223.6098543952155</v>
      </c>
      <c r="P120" s="49">
        <f t="shared" si="11"/>
        <v>237.6810859139766</v>
      </c>
    </row>
    <row r="121" spans="1:16" ht="15">
      <c r="A121">
        <v>119</v>
      </c>
      <c r="B121" t="s">
        <v>25</v>
      </c>
      <c r="C121" t="s">
        <v>231</v>
      </c>
      <c r="D121" t="s">
        <v>343</v>
      </c>
      <c r="E121" s="14">
        <v>0.7696570196103286</v>
      </c>
      <c r="F121" s="14">
        <v>0.6495742685185186</v>
      </c>
      <c r="G121" s="14">
        <v>0.6572079304545455</v>
      </c>
      <c r="H121" s="14">
        <v>0.6572079304545455</v>
      </c>
      <c r="I121" s="40">
        <v>18.8</v>
      </c>
      <c r="J121" t="s">
        <v>217</v>
      </c>
      <c r="K121" s="40">
        <f t="shared" si="6"/>
        <v>20.843788911583744</v>
      </c>
      <c r="L121" s="39">
        <f t="shared" si="7"/>
        <v>277.59112687119415</v>
      </c>
      <c r="M121" s="49">
        <f t="shared" si="8"/>
        <v>256.7473269339429</v>
      </c>
      <c r="N121" s="49">
        <f t="shared" si="9"/>
        <v>251.8453423641689</v>
      </c>
      <c r="O121" s="49">
        <f t="shared" si="10"/>
        <v>233.997417392903</v>
      </c>
      <c r="P121" s="49">
        <f t="shared" si="11"/>
        <v>246.66099986610925</v>
      </c>
    </row>
    <row r="122" spans="1:16" ht="15">
      <c r="A122">
        <v>120</v>
      </c>
      <c r="B122" t="s">
        <v>87</v>
      </c>
      <c r="C122" t="s">
        <v>138</v>
      </c>
      <c r="D122" t="s">
        <v>399</v>
      </c>
      <c r="E122" s="14">
        <v>0.589108696704762</v>
      </c>
      <c r="F122" s="14">
        <v>0.5433520127058823</v>
      </c>
      <c r="G122" s="14">
        <v>0.64</v>
      </c>
      <c r="H122" s="14">
        <v>0.5433520127058823</v>
      </c>
      <c r="I122" s="40">
        <v>26.2</v>
      </c>
      <c r="J122" t="s">
        <v>217</v>
      </c>
      <c r="K122" s="40">
        <f t="shared" si="6"/>
        <v>24.59827045459688</v>
      </c>
      <c r="L122" s="39">
        <f t="shared" si="7"/>
        <v>539.1287152825444</v>
      </c>
      <c r="M122" s="49">
        <f t="shared" si="8"/>
        <v>607.3266036930097</v>
      </c>
      <c r="N122" s="49">
        <f t="shared" si="9"/>
        <v>492.52557087526054</v>
      </c>
      <c r="O122" s="49">
        <f t="shared" si="10"/>
        <v>461.6585622576129</v>
      </c>
      <c r="P122" s="49">
        <f t="shared" si="11"/>
        <v>467.4054396072454</v>
      </c>
    </row>
    <row r="123" spans="1:16" ht="15">
      <c r="A123">
        <v>121</v>
      </c>
      <c r="B123" t="s">
        <v>173</v>
      </c>
      <c r="C123" t="s">
        <v>174</v>
      </c>
      <c r="D123" t="s">
        <v>400</v>
      </c>
      <c r="E123" s="14">
        <v>0.7995079823082191</v>
      </c>
      <c r="F123" s="14">
        <v>0.799216</v>
      </c>
      <c r="G123" s="14">
        <v>0.64</v>
      </c>
      <c r="H123" s="14">
        <v>0.799216</v>
      </c>
      <c r="I123" s="40">
        <v>11</v>
      </c>
      <c r="J123" t="s">
        <v>217</v>
      </c>
      <c r="K123" s="40">
        <f t="shared" si="6"/>
        <v>14.780991325895167</v>
      </c>
      <c r="L123" s="39">
        <f t="shared" si="7"/>
        <v>95.03317777109125</v>
      </c>
      <c r="M123" s="49">
        <f t="shared" si="8"/>
        <v>60.57419482592856</v>
      </c>
      <c r="N123" s="49">
        <f t="shared" si="9"/>
        <v>72.25651595820793</v>
      </c>
      <c r="O123" s="49">
        <f t="shared" si="10"/>
        <v>68.74138134040928</v>
      </c>
      <c r="P123" s="49">
        <f t="shared" si="11"/>
        <v>72.82130031534957</v>
      </c>
    </row>
    <row r="124" spans="1:16" ht="15">
      <c r="A124">
        <v>122</v>
      </c>
      <c r="B124" t="s">
        <v>173</v>
      </c>
      <c r="C124" t="s">
        <v>232</v>
      </c>
      <c r="D124" t="s">
        <v>345</v>
      </c>
      <c r="E124" s="14">
        <v>0.7995079823082191</v>
      </c>
      <c r="F124" s="14">
        <v>0.7893373108571428</v>
      </c>
      <c r="G124" s="14">
        <v>0.64</v>
      </c>
      <c r="H124" s="14">
        <v>0.7893373108571428</v>
      </c>
      <c r="I124" s="40">
        <v>19.4</v>
      </c>
      <c r="J124" t="s">
        <v>217</v>
      </c>
      <c r="K124" s="40">
        <f t="shared" si="6"/>
        <v>21.199168923375716</v>
      </c>
      <c r="L124" s="39">
        <f t="shared" si="7"/>
        <v>295.5924527762636</v>
      </c>
      <c r="M124" s="49">
        <f t="shared" si="8"/>
        <v>279.034486555921</v>
      </c>
      <c r="N124" s="49">
        <f t="shared" si="9"/>
        <v>328.7348227678421</v>
      </c>
      <c r="O124" s="49">
        <f t="shared" si="10"/>
        <v>305.3037887011672</v>
      </c>
      <c r="P124" s="49">
        <f t="shared" si="11"/>
        <v>320.84129050303625</v>
      </c>
    </row>
    <row r="125" spans="1:16" ht="15">
      <c r="A125">
        <v>123</v>
      </c>
      <c r="B125" t="s">
        <v>50</v>
      </c>
      <c r="C125" t="s">
        <v>51</v>
      </c>
      <c r="D125" t="s">
        <v>401</v>
      </c>
      <c r="E125" s="14">
        <v>0.6852189999999998</v>
      </c>
      <c r="F125" s="14">
        <v>0.61785</v>
      </c>
      <c r="G125" s="14">
        <v>0.64</v>
      </c>
      <c r="H125" s="14">
        <v>0.61785</v>
      </c>
      <c r="I125" s="40">
        <v>23</v>
      </c>
      <c r="J125" t="s">
        <v>217</v>
      </c>
      <c r="K125" s="40">
        <f t="shared" si="6"/>
        <v>23.124710570590537</v>
      </c>
      <c r="L125" s="39">
        <f t="shared" si="7"/>
        <v>415.4756284372501</v>
      </c>
      <c r="M125" s="49">
        <f t="shared" si="8"/>
        <v>435.52800852304176</v>
      </c>
      <c r="N125" s="49">
        <f t="shared" si="9"/>
        <v>401.62832845665866</v>
      </c>
      <c r="O125" s="49">
        <f t="shared" si="10"/>
        <v>373.6814882215517</v>
      </c>
      <c r="P125" s="49">
        <f t="shared" si="11"/>
        <v>385.0528624318751</v>
      </c>
    </row>
    <row r="126" spans="1:16" ht="15">
      <c r="A126">
        <v>124</v>
      </c>
      <c r="B126" t="s">
        <v>78</v>
      </c>
      <c r="C126" t="s">
        <v>79</v>
      </c>
      <c r="D126" t="s">
        <v>353</v>
      </c>
      <c r="E126" s="14">
        <v>0.7202020392692312</v>
      </c>
      <c r="F126" s="14">
        <v>0.8280959037910446</v>
      </c>
      <c r="G126" s="14">
        <v>0.789</v>
      </c>
      <c r="H126" s="14">
        <v>0.789</v>
      </c>
      <c r="I126" s="40">
        <v>28.1</v>
      </c>
      <c r="J126" t="s">
        <v>217</v>
      </c>
      <c r="K126" s="40">
        <f t="shared" si="6"/>
        <v>25.390225447554684</v>
      </c>
      <c r="L126" s="39">
        <f t="shared" si="7"/>
        <v>620.1582438002592</v>
      </c>
      <c r="M126" s="49">
        <f t="shared" si="8"/>
        <v>723.5693872324512</v>
      </c>
      <c r="N126" s="49">
        <f t="shared" si="9"/>
        <v>852.0839500394088</v>
      </c>
      <c r="O126" s="49">
        <f t="shared" si="10"/>
        <v>803.9869029768172</v>
      </c>
      <c r="P126" s="49">
        <f t="shared" si="11"/>
        <v>805.8635775871984</v>
      </c>
    </row>
    <row r="127" spans="1:16" ht="15">
      <c r="A127">
        <v>125</v>
      </c>
      <c r="B127" t="s">
        <v>18</v>
      </c>
      <c r="C127" t="s">
        <v>42</v>
      </c>
      <c r="D127" t="s">
        <v>371</v>
      </c>
      <c r="E127" s="14">
        <v>0.5025834383168316</v>
      </c>
      <c r="F127" s="14">
        <v>0.6013026787200001</v>
      </c>
      <c r="G127" s="14">
        <v>0.6733333333333333</v>
      </c>
      <c r="H127" s="14">
        <v>0.6733333333333333</v>
      </c>
      <c r="I127" s="40">
        <v>25.5</v>
      </c>
      <c r="J127" t="s">
        <v>217</v>
      </c>
      <c r="K127" s="40">
        <f t="shared" si="6"/>
        <v>24.291930650883465</v>
      </c>
      <c r="L127" s="39">
        <f t="shared" si="7"/>
        <v>510.70515574919074</v>
      </c>
      <c r="M127" s="49">
        <f t="shared" si="8"/>
        <v>567.1481747025465</v>
      </c>
      <c r="N127" s="49">
        <f t="shared" si="9"/>
        <v>569.9698074125095</v>
      </c>
      <c r="O127" s="49">
        <f t="shared" si="10"/>
        <v>533.1607414718308</v>
      </c>
      <c r="P127" s="49">
        <f t="shared" si="11"/>
        <v>541.8484502695201</v>
      </c>
    </row>
    <row r="128" spans="1:16" ht="15">
      <c r="A128">
        <v>126</v>
      </c>
      <c r="B128" t="s">
        <v>25</v>
      </c>
      <c r="C128" t="s">
        <v>24</v>
      </c>
      <c r="D128" t="s">
        <v>355</v>
      </c>
      <c r="E128" s="14">
        <v>0.7696570196103286</v>
      </c>
      <c r="F128" s="14">
        <v>0.7832335102884614</v>
      </c>
      <c r="G128" s="14">
        <v>0.7685561835</v>
      </c>
      <c r="H128" s="14">
        <v>0.7685561835</v>
      </c>
      <c r="I128" s="40">
        <v>19.1</v>
      </c>
      <c r="J128" t="s">
        <v>217</v>
      </c>
      <c r="K128" s="40">
        <f t="shared" si="6"/>
        <v>21.022874446114834</v>
      </c>
      <c r="L128" s="39">
        <f t="shared" si="7"/>
        <v>286.5211039890232</v>
      </c>
      <c r="M128" s="49">
        <f t="shared" si="8"/>
        <v>267.75622356133744</v>
      </c>
      <c r="N128" s="49">
        <f t="shared" si="9"/>
        <v>307.1428377442899</v>
      </c>
      <c r="O128" s="49">
        <f t="shared" si="10"/>
        <v>285.3055464925631</v>
      </c>
      <c r="P128" s="49">
        <f t="shared" si="11"/>
        <v>300.28924605690196</v>
      </c>
    </row>
    <row r="129" spans="1:16" ht="15">
      <c r="A129">
        <v>127</v>
      </c>
      <c r="B129" t="s">
        <v>78</v>
      </c>
      <c r="C129" t="s">
        <v>79</v>
      </c>
      <c r="D129" t="s">
        <v>329</v>
      </c>
      <c r="E129" s="14">
        <v>0.7202020392692312</v>
      </c>
      <c r="F129" s="14">
        <v>0.8280959037910446</v>
      </c>
      <c r="G129" s="14">
        <v>0.7583333333333333</v>
      </c>
      <c r="H129" s="14">
        <v>0.7583333333333333</v>
      </c>
      <c r="I129" s="40">
        <v>25.2</v>
      </c>
      <c r="J129" t="s">
        <v>217</v>
      </c>
      <c r="K129" s="40">
        <f t="shared" si="6"/>
        <v>24.15805926598057</v>
      </c>
      <c r="L129" s="39">
        <f t="shared" si="7"/>
        <v>498.7592496839155</v>
      </c>
      <c r="M129" s="49">
        <f t="shared" si="8"/>
        <v>550.3708781984215</v>
      </c>
      <c r="N129" s="49">
        <f t="shared" si="9"/>
        <v>622.932212886273</v>
      </c>
      <c r="O129" s="49">
        <f t="shared" si="10"/>
        <v>582.2339974490565</v>
      </c>
      <c r="P129" s="49">
        <f t="shared" si="11"/>
        <v>592.6913617099989</v>
      </c>
    </row>
    <row r="130" spans="1:16" ht="15">
      <c r="A130">
        <v>128</v>
      </c>
      <c r="B130" t="s">
        <v>18</v>
      </c>
      <c r="C130" t="s">
        <v>34</v>
      </c>
      <c r="D130" t="s">
        <v>402</v>
      </c>
      <c r="E130" s="14">
        <v>0.5025834383168316</v>
      </c>
      <c r="F130" s="14">
        <v>0.47859708247272714</v>
      </c>
      <c r="G130" s="14">
        <v>0.64</v>
      </c>
      <c r="H130" s="14">
        <v>0.47859708247272714</v>
      </c>
      <c r="I130" s="40">
        <v>12.7</v>
      </c>
      <c r="J130" t="s">
        <v>217</v>
      </c>
      <c r="K130" s="40">
        <f t="shared" si="6"/>
        <v>16.40660175007094</v>
      </c>
      <c r="L130" s="39">
        <f t="shared" si="7"/>
        <v>126.67686977437442</v>
      </c>
      <c r="M130" s="49">
        <f t="shared" si="8"/>
        <v>89.3588036035167</v>
      </c>
      <c r="N130" s="49">
        <f t="shared" si="9"/>
        <v>63.83113835506942</v>
      </c>
      <c r="O130" s="49">
        <f t="shared" si="10"/>
        <v>60.29703199859616</v>
      </c>
      <c r="P130" s="49">
        <f t="shared" si="11"/>
        <v>64.52105386217734</v>
      </c>
    </row>
    <row r="131" spans="1:16" ht="15">
      <c r="A131">
        <v>129</v>
      </c>
      <c r="B131" t="s">
        <v>20</v>
      </c>
      <c r="C131" t="s">
        <v>19</v>
      </c>
      <c r="D131" t="s">
        <v>350</v>
      </c>
      <c r="E131" s="14">
        <v>0.6100528420666669</v>
      </c>
      <c r="F131" s="14">
        <v>0.5250412620547943</v>
      </c>
      <c r="G131" s="14">
        <v>0.42500000000000004</v>
      </c>
      <c r="H131" s="14">
        <v>0.42500000000000004</v>
      </c>
      <c r="I131" s="40">
        <v>10.8</v>
      </c>
      <c r="J131" t="s">
        <v>217</v>
      </c>
      <c r="K131" s="40">
        <f t="shared" si="6"/>
        <v>14.573425869280529</v>
      </c>
      <c r="L131" s="39">
        <f t="shared" si="7"/>
        <v>91.60884177867838</v>
      </c>
      <c r="M131" s="49">
        <f t="shared" si="8"/>
        <v>57.64742269699748</v>
      </c>
      <c r="N131" s="49">
        <f t="shared" si="9"/>
        <v>36.56739499436408</v>
      </c>
      <c r="O131" s="49">
        <f t="shared" si="10"/>
        <v>34.81594829190259</v>
      </c>
      <c r="P131" s="49">
        <f t="shared" si="11"/>
        <v>36.804712075176354</v>
      </c>
    </row>
    <row r="132" spans="1:16" ht="15">
      <c r="A132">
        <v>130</v>
      </c>
      <c r="B132" t="s">
        <v>219</v>
      </c>
      <c r="C132" t="s">
        <v>226</v>
      </c>
      <c r="D132" t="s">
        <v>403</v>
      </c>
      <c r="E132" s="14">
        <v>0.5561842754098358</v>
      </c>
      <c r="F132" s="14">
        <v>0.5357707619333334</v>
      </c>
      <c r="G132" s="14">
        <v>0.64</v>
      </c>
      <c r="H132" s="14">
        <v>0.5357707619333334</v>
      </c>
      <c r="I132" s="40">
        <v>27.9</v>
      </c>
      <c r="J132" t="s">
        <v>217</v>
      </c>
      <c r="K132" s="40">
        <f t="shared" si="6"/>
        <v>25.309425104014643</v>
      </c>
      <c r="L132" s="39">
        <f t="shared" si="7"/>
        <v>611.3617843702077</v>
      </c>
      <c r="M132" s="49">
        <f t="shared" si="8"/>
        <v>710.8444545588636</v>
      </c>
      <c r="N132" s="49">
        <f t="shared" si="9"/>
        <v>568.4323507986376</v>
      </c>
      <c r="O132" s="49">
        <f t="shared" si="10"/>
        <v>535.9346573730511</v>
      </c>
      <c r="P132" s="49">
        <f t="shared" si="11"/>
        <v>537.7433197175482</v>
      </c>
    </row>
    <row r="133" spans="1:16" ht="15">
      <c r="A133">
        <v>131</v>
      </c>
      <c r="B133" t="s">
        <v>67</v>
      </c>
      <c r="C133" t="s">
        <v>199</v>
      </c>
      <c r="D133" t="s">
        <v>404</v>
      </c>
      <c r="E133" s="14">
        <v>0.6973370872236726</v>
      </c>
      <c r="F133" s="14">
        <v>0.8373490909090906</v>
      </c>
      <c r="G133" s="14">
        <v>0.945</v>
      </c>
      <c r="H133" s="14">
        <v>0.945</v>
      </c>
      <c r="I133" s="40">
        <v>27.4</v>
      </c>
      <c r="J133" t="s">
        <v>217</v>
      </c>
      <c r="K133" s="40">
        <f t="shared" si="6"/>
        <v>25.1048625675132</v>
      </c>
      <c r="L133" s="39">
        <f t="shared" si="7"/>
        <v>589.6455251522682</v>
      </c>
      <c r="M133" s="49">
        <f t="shared" si="8"/>
        <v>679.5321615629027</v>
      </c>
      <c r="N133" s="49">
        <f t="shared" si="9"/>
        <v>958.4446159357358</v>
      </c>
      <c r="O133" s="49">
        <f t="shared" si="10"/>
        <v>901.9810303247068</v>
      </c>
      <c r="P133" s="49">
        <f t="shared" si="11"/>
        <v>907.3944315157032</v>
      </c>
    </row>
    <row r="134" spans="1:16" ht="15">
      <c r="A134">
        <v>132</v>
      </c>
      <c r="B134" t="s">
        <v>169</v>
      </c>
      <c r="C134" t="s">
        <v>247</v>
      </c>
      <c r="D134" t="s">
        <v>390</v>
      </c>
      <c r="E134" s="14">
        <v>0.5601710820000002</v>
      </c>
      <c r="F134" s="14">
        <v>0.5166666666666668</v>
      </c>
      <c r="G134" s="14">
        <v>0.49</v>
      </c>
      <c r="H134" s="14">
        <v>0.49</v>
      </c>
      <c r="I134" s="40">
        <v>12.7</v>
      </c>
      <c r="J134" t="s">
        <v>217</v>
      </c>
      <c r="K134" s="40">
        <f t="shared" si="6"/>
        <v>16.40660175007094</v>
      </c>
      <c r="L134" s="39">
        <f t="shared" si="7"/>
        <v>126.67686977437442</v>
      </c>
      <c r="M134" s="49">
        <f t="shared" si="8"/>
        <v>89.3588036035167</v>
      </c>
      <c r="N134" s="49">
        <f t="shared" si="9"/>
        <v>65.35196084436296</v>
      </c>
      <c r="O134" s="49">
        <f t="shared" si="10"/>
        <v>61.733651878238874</v>
      </c>
      <c r="P134" s="49">
        <f t="shared" si="11"/>
        <v>66.05831408148735</v>
      </c>
    </row>
    <row r="135" spans="1:16" ht="15">
      <c r="A135">
        <v>133</v>
      </c>
      <c r="B135" t="s">
        <v>78</v>
      </c>
      <c r="C135" t="s">
        <v>79</v>
      </c>
      <c r="D135" t="s">
        <v>329</v>
      </c>
      <c r="E135" s="14">
        <v>0.7202020392692312</v>
      </c>
      <c r="F135" s="14">
        <v>0.8280959037910446</v>
      </c>
      <c r="G135" s="14">
        <v>0.7583333333333333</v>
      </c>
      <c r="H135" s="14">
        <v>0.7583333333333333</v>
      </c>
      <c r="I135" s="40">
        <v>15</v>
      </c>
      <c r="J135" t="s">
        <v>217</v>
      </c>
      <c r="K135" s="40">
        <f t="shared" si="6"/>
        <v>18.289463874868197</v>
      </c>
      <c r="L135" s="39">
        <f t="shared" si="7"/>
        <v>176.71458676442586</v>
      </c>
      <c r="M135" s="49">
        <f t="shared" si="8"/>
        <v>140.18687936097137</v>
      </c>
      <c r="N135" s="49">
        <f t="shared" si="9"/>
        <v>158.6692291274676</v>
      </c>
      <c r="O135" s="49">
        <f t="shared" si="10"/>
        <v>148.59838041266752</v>
      </c>
      <c r="P135" s="49">
        <f t="shared" si="11"/>
        <v>158.98236997932526</v>
      </c>
    </row>
    <row r="136" spans="1:16" ht="15">
      <c r="A136">
        <v>134</v>
      </c>
      <c r="B136" t="s">
        <v>50</v>
      </c>
      <c r="C136" t="s">
        <v>119</v>
      </c>
      <c r="D136" t="s">
        <v>405</v>
      </c>
      <c r="E136" s="14">
        <v>0.6852189999999998</v>
      </c>
      <c r="F136" s="14">
        <v>0.8362114285714287</v>
      </c>
      <c r="G136" s="14">
        <v>0.64</v>
      </c>
      <c r="H136" s="14">
        <v>0.8362114285714287</v>
      </c>
      <c r="I136" s="40">
        <v>22.3</v>
      </c>
      <c r="J136" t="s">
        <v>217</v>
      </c>
      <c r="K136" s="40">
        <f aca="true" t="shared" si="12" ref="K136:K199">11.312*LN(I136)-12.344</f>
        <v>22.775084506808213</v>
      </c>
      <c r="L136" s="39">
        <f aca="true" t="shared" si="13" ref="L136:L199">I136^2*PI()/4</f>
        <v>390.5706526759171</v>
      </c>
      <c r="M136" s="49">
        <f aca="true" t="shared" si="14" ref="M136:M199">EXP(0.33*LN(I136)+0.933*(LN(I136))^2-0.122*(LN(I136))^3-0.37)</f>
        <v>402.0340998386754</v>
      </c>
      <c r="N136" s="49">
        <f aca="true" t="shared" si="15" ref="N136:N199">EXP(0.33*LN(I136)+0.933*(LN(I136))^2-0.122*(LN(I136))^3-0.37)*H136/0.67</f>
        <v>501.7694163589957</v>
      </c>
      <c r="O136" s="49">
        <f aca="true" t="shared" si="16" ref="O136:O199">H136*EXP(-1.499+2.148*LN(I136)+0.207*(LN(I136))^2-0.0281*(LN(I136))^3)</f>
        <v>466.42205245675933</v>
      </c>
      <c r="P136" s="49">
        <f aca="true" t="shared" si="17" ref="P136:P199">EXP(-2.977+LN(H136*I136^2*K136))</f>
        <v>482.4931470611069</v>
      </c>
    </row>
    <row r="137" spans="1:16" ht="15">
      <c r="A137">
        <v>135</v>
      </c>
      <c r="B137" t="s">
        <v>30</v>
      </c>
      <c r="C137" t="s">
        <v>240</v>
      </c>
      <c r="D137" t="s">
        <v>361</v>
      </c>
      <c r="E137" s="14">
        <v>0.6089372227654867</v>
      </c>
      <c r="F137" s="14">
        <v>0.6314641128571429</v>
      </c>
      <c r="G137" s="14">
        <v>0.6184573195555555</v>
      </c>
      <c r="H137" s="14">
        <v>0.6184573195555555</v>
      </c>
      <c r="I137" s="40">
        <v>15.6</v>
      </c>
      <c r="J137" t="s">
        <v>217</v>
      </c>
      <c r="K137" s="40">
        <f t="shared" si="12"/>
        <v>18.733128582058114</v>
      </c>
      <c r="L137" s="39">
        <f t="shared" si="13"/>
        <v>191.134497044403</v>
      </c>
      <c r="M137" s="49">
        <f t="shared" si="14"/>
        <v>155.82632276897746</v>
      </c>
      <c r="N137" s="49">
        <f t="shared" si="15"/>
        <v>143.8387013371651</v>
      </c>
      <c r="O137" s="49">
        <f t="shared" si="16"/>
        <v>134.46295522944962</v>
      </c>
      <c r="P137" s="49">
        <f t="shared" si="17"/>
        <v>143.63972731888776</v>
      </c>
    </row>
    <row r="138" spans="1:16" ht="15">
      <c r="A138">
        <v>136</v>
      </c>
      <c r="B138" t="s">
        <v>78</v>
      </c>
      <c r="C138" t="s">
        <v>79</v>
      </c>
      <c r="D138" t="s">
        <v>327</v>
      </c>
      <c r="E138" s="14">
        <v>0.7202020392692312</v>
      </c>
      <c r="F138" s="14">
        <v>0.8280959037910446</v>
      </c>
      <c r="G138" s="14">
        <v>0.8520137438333332</v>
      </c>
      <c r="H138" s="14">
        <v>0.8520137438333332</v>
      </c>
      <c r="I138" s="40">
        <v>34.7</v>
      </c>
      <c r="J138" t="s">
        <v>217</v>
      </c>
      <c r="K138" s="40">
        <f t="shared" si="12"/>
        <v>27.776719338810224</v>
      </c>
      <c r="L138" s="39">
        <f t="shared" si="13"/>
        <v>945.6900745652337</v>
      </c>
      <c r="M138" s="49">
        <f t="shared" si="14"/>
        <v>1204.537444086159</v>
      </c>
      <c r="N138" s="49">
        <f t="shared" si="15"/>
        <v>1531.7648616765412</v>
      </c>
      <c r="O138" s="49">
        <f t="shared" si="16"/>
        <v>1494.3855584047074</v>
      </c>
      <c r="P138" s="49">
        <f t="shared" si="17"/>
        <v>1451.7499776830398</v>
      </c>
    </row>
    <row r="139" spans="1:16" ht="15">
      <c r="A139">
        <v>138</v>
      </c>
      <c r="B139" t="s">
        <v>202</v>
      </c>
      <c r="C139" t="s">
        <v>258</v>
      </c>
      <c r="D139" t="s">
        <v>406</v>
      </c>
      <c r="E139" s="14">
        <v>0.637867990413793</v>
      </c>
      <c r="F139" s="14">
        <v>0.43875703699999996</v>
      </c>
      <c r="G139" s="14">
        <v>0.4570091666249999</v>
      </c>
      <c r="H139" s="14">
        <v>0.4570091666249999</v>
      </c>
      <c r="I139" s="40">
        <v>19.6</v>
      </c>
      <c r="J139" t="s">
        <v>217</v>
      </c>
      <c r="K139" s="40">
        <f t="shared" si="12"/>
        <v>21.315190453266965</v>
      </c>
      <c r="L139" s="39">
        <f t="shared" si="13"/>
        <v>301.7185584507638</v>
      </c>
      <c r="M139" s="49">
        <f t="shared" si="14"/>
        <v>286.70329416923045</v>
      </c>
      <c r="N139" s="49">
        <f t="shared" si="15"/>
        <v>195.5612440849585</v>
      </c>
      <c r="O139" s="49">
        <f t="shared" si="16"/>
        <v>181.60464505548896</v>
      </c>
      <c r="P139" s="49">
        <f t="shared" si="17"/>
        <v>190.64771249845484</v>
      </c>
    </row>
    <row r="140" spans="1:16" ht="15">
      <c r="A140">
        <v>139</v>
      </c>
      <c r="B140" t="s">
        <v>78</v>
      </c>
      <c r="C140" t="s">
        <v>79</v>
      </c>
      <c r="D140" t="s">
        <v>327</v>
      </c>
      <c r="E140" s="14">
        <v>0.7202020392692312</v>
      </c>
      <c r="F140" s="14">
        <v>0.8280959037910446</v>
      </c>
      <c r="G140" s="14">
        <v>0.8520137438333332</v>
      </c>
      <c r="H140" s="14">
        <v>0.8520137438333332</v>
      </c>
      <c r="I140" s="40">
        <v>32.1</v>
      </c>
      <c r="J140" t="s">
        <v>217</v>
      </c>
      <c r="K140" s="40">
        <f t="shared" si="12"/>
        <v>26.89569941289809</v>
      </c>
      <c r="L140" s="39">
        <f t="shared" si="13"/>
        <v>809.2821215463647</v>
      </c>
      <c r="M140" s="49">
        <f t="shared" si="14"/>
        <v>1001.3670100423016</v>
      </c>
      <c r="N140" s="49">
        <f t="shared" si="15"/>
        <v>1273.4006793691526</v>
      </c>
      <c r="O140" s="49">
        <f t="shared" si="16"/>
        <v>1223.9787030831512</v>
      </c>
      <c r="P140" s="49">
        <f t="shared" si="17"/>
        <v>1202.9424065198518</v>
      </c>
    </row>
    <row r="141" spans="1:16" ht="15">
      <c r="A141">
        <v>140</v>
      </c>
      <c r="B141" t="s">
        <v>134</v>
      </c>
      <c r="C141" t="s">
        <v>238</v>
      </c>
      <c r="D141" t="s">
        <v>357</v>
      </c>
      <c r="E141" s="14">
        <v>0.6488518691588784</v>
      </c>
      <c r="F141" s="14">
        <v>0.772017142857143</v>
      </c>
      <c r="G141" s="14">
        <v>0.64</v>
      </c>
      <c r="H141" s="14">
        <v>0.772017142857143</v>
      </c>
      <c r="I141" s="40">
        <v>10.2</v>
      </c>
      <c r="J141" t="s">
        <v>217</v>
      </c>
      <c r="K141" s="40">
        <f t="shared" si="12"/>
        <v>13.926849891923029</v>
      </c>
      <c r="L141" s="39">
        <f t="shared" si="13"/>
        <v>81.71282491987051</v>
      </c>
      <c r="M141" s="49">
        <f t="shared" si="14"/>
        <v>49.42054094005346</v>
      </c>
      <c r="N141" s="49">
        <f t="shared" si="15"/>
        <v>56.9455295746187</v>
      </c>
      <c r="O141" s="49">
        <f t="shared" si="16"/>
        <v>54.337668965590645</v>
      </c>
      <c r="P141" s="49">
        <f t="shared" si="17"/>
        <v>56.988274774105086</v>
      </c>
    </row>
    <row r="142" spans="1:16" ht="15">
      <c r="A142">
        <v>141</v>
      </c>
      <c r="B142" t="s">
        <v>33</v>
      </c>
      <c r="C142" t="s">
        <v>227</v>
      </c>
      <c r="D142" t="s">
        <v>336</v>
      </c>
      <c r="E142" s="14">
        <v>0.5553635116149732</v>
      </c>
      <c r="F142" s="14">
        <v>0.5206959999999999</v>
      </c>
      <c r="G142" s="14">
        <v>0.64</v>
      </c>
      <c r="H142" s="14">
        <v>0.5206959999999999</v>
      </c>
      <c r="I142" s="40">
        <v>15.8</v>
      </c>
      <c r="J142" t="s">
        <v>217</v>
      </c>
      <c r="K142" s="40">
        <f t="shared" si="12"/>
        <v>18.877232441652403</v>
      </c>
      <c r="L142" s="39">
        <f t="shared" si="13"/>
        <v>196.066797510539</v>
      </c>
      <c r="M142" s="49">
        <f t="shared" si="14"/>
        <v>161.2650504973365</v>
      </c>
      <c r="N142" s="49">
        <f t="shared" si="15"/>
        <v>125.32845781158375</v>
      </c>
      <c r="O142" s="49">
        <f t="shared" si="16"/>
        <v>117.09318133979234</v>
      </c>
      <c r="P142" s="49">
        <f t="shared" si="17"/>
        <v>125.00922598417662</v>
      </c>
    </row>
    <row r="143" spans="1:16" ht="15">
      <c r="A143">
        <v>143</v>
      </c>
      <c r="B143" t="s">
        <v>69</v>
      </c>
      <c r="C143" t="s">
        <v>36</v>
      </c>
      <c r="D143" t="s">
        <v>144</v>
      </c>
      <c r="E143" s="14">
        <v>0.370867354</v>
      </c>
      <c r="F143" s="14">
        <v>0.34590770760869566</v>
      </c>
      <c r="G143" s="14">
        <v>0.32999999999999996</v>
      </c>
      <c r="H143" s="14">
        <v>0.32999999999999996</v>
      </c>
      <c r="I143" s="40">
        <v>25.8</v>
      </c>
      <c r="J143" t="s">
        <v>217</v>
      </c>
      <c r="K143" s="40">
        <f t="shared" si="12"/>
        <v>24.424236252684693</v>
      </c>
      <c r="L143" s="39">
        <f t="shared" si="13"/>
        <v>522.7924334838775</v>
      </c>
      <c r="M143" s="49">
        <f t="shared" si="14"/>
        <v>584.1911048735838</v>
      </c>
      <c r="N143" s="49">
        <f t="shared" si="15"/>
        <v>287.73591732579496</v>
      </c>
      <c r="O143" s="49">
        <f t="shared" si="16"/>
        <v>269.3817144282205</v>
      </c>
      <c r="P143" s="49">
        <f t="shared" si="17"/>
        <v>273.32519798889956</v>
      </c>
    </row>
    <row r="144" spans="1:16" ht="15">
      <c r="A144">
        <v>144</v>
      </c>
      <c r="B144" t="s">
        <v>20</v>
      </c>
      <c r="C144" t="s">
        <v>125</v>
      </c>
      <c r="D144" t="s">
        <v>407</v>
      </c>
      <c r="E144" s="14">
        <v>0.6100528420666669</v>
      </c>
      <c r="F144" s="14">
        <v>0.5038593475454545</v>
      </c>
      <c r="G144" s="14">
        <v>0.5</v>
      </c>
      <c r="H144" s="14">
        <v>0.5</v>
      </c>
      <c r="I144" s="40">
        <v>10.9</v>
      </c>
      <c r="J144" t="s">
        <v>217</v>
      </c>
      <c r="K144" s="40">
        <f t="shared" si="12"/>
        <v>14.677684671827427</v>
      </c>
      <c r="L144" s="39">
        <f t="shared" si="13"/>
        <v>93.31315579325083</v>
      </c>
      <c r="M144" s="49">
        <f t="shared" si="14"/>
        <v>59.099112166119355</v>
      </c>
      <c r="N144" s="49">
        <f t="shared" si="15"/>
        <v>44.1038150493428</v>
      </c>
      <c r="O144" s="49">
        <f t="shared" si="16"/>
        <v>41.97493518787801</v>
      </c>
      <c r="P144" s="49">
        <f t="shared" si="17"/>
        <v>44.42074938453559</v>
      </c>
    </row>
    <row r="145" spans="1:16" ht="15">
      <c r="A145">
        <v>145</v>
      </c>
      <c r="B145" t="s">
        <v>78</v>
      </c>
      <c r="C145" t="s">
        <v>79</v>
      </c>
      <c r="D145" t="s">
        <v>378</v>
      </c>
      <c r="E145" s="14">
        <v>0.7202020392692312</v>
      </c>
      <c r="F145" s="14">
        <v>0.8280959037910446</v>
      </c>
      <c r="G145" s="14">
        <v>0.86</v>
      </c>
      <c r="H145" s="14">
        <v>0.86</v>
      </c>
      <c r="I145" s="40">
        <v>12</v>
      </c>
      <c r="J145" t="s">
        <v>217</v>
      </c>
      <c r="K145" s="40">
        <f t="shared" si="12"/>
        <v>15.76526402240186</v>
      </c>
      <c r="L145" s="39">
        <f t="shared" si="13"/>
        <v>113.09733552923255</v>
      </c>
      <c r="M145" s="49">
        <f t="shared" si="14"/>
        <v>76.64154359800378</v>
      </c>
      <c r="N145" s="49">
        <f t="shared" si="15"/>
        <v>98.3757126780347</v>
      </c>
      <c r="O145" s="49">
        <f t="shared" si="16"/>
        <v>93.20245175858781</v>
      </c>
      <c r="P145" s="49">
        <f t="shared" si="17"/>
        <v>99.46436607044481</v>
      </c>
    </row>
    <row r="146" spans="1:16" ht="15">
      <c r="A146">
        <v>146</v>
      </c>
      <c r="B146" t="s">
        <v>134</v>
      </c>
      <c r="C146" t="s">
        <v>259</v>
      </c>
      <c r="D146" t="s">
        <v>408</v>
      </c>
      <c r="E146" s="14">
        <v>0.6488518691588784</v>
      </c>
      <c r="F146" s="14">
        <v>0.7250000000000001</v>
      </c>
      <c r="G146" s="14">
        <v>0.64</v>
      </c>
      <c r="H146" s="14">
        <v>0.7250000000000001</v>
      </c>
      <c r="I146" s="40">
        <v>15.6</v>
      </c>
      <c r="J146" t="s">
        <v>217</v>
      </c>
      <c r="K146" s="40">
        <f t="shared" si="12"/>
        <v>18.733128582058114</v>
      </c>
      <c r="L146" s="39">
        <f t="shared" si="13"/>
        <v>191.134497044403</v>
      </c>
      <c r="M146" s="49">
        <f t="shared" si="14"/>
        <v>155.82632276897746</v>
      </c>
      <c r="N146" s="49">
        <f t="shared" si="15"/>
        <v>168.6180358321025</v>
      </c>
      <c r="O146" s="49">
        <f t="shared" si="16"/>
        <v>157.6271142063732</v>
      </c>
      <c r="P146" s="49">
        <f t="shared" si="17"/>
        <v>168.38478422574286</v>
      </c>
    </row>
    <row r="147" spans="1:16" ht="15">
      <c r="A147">
        <v>147</v>
      </c>
      <c r="B147" t="s">
        <v>78</v>
      </c>
      <c r="C147" t="s">
        <v>79</v>
      </c>
      <c r="D147" t="s">
        <v>409</v>
      </c>
      <c r="E147" s="14">
        <v>0.7202020392692312</v>
      </c>
      <c r="F147" s="14">
        <v>0.8280959037910446</v>
      </c>
      <c r="G147" s="14">
        <v>0.64</v>
      </c>
      <c r="H147" s="14">
        <v>0.8280959037910446</v>
      </c>
      <c r="I147" s="40">
        <v>11.4</v>
      </c>
      <c r="J147" t="s">
        <v>217</v>
      </c>
      <c r="K147" s="40">
        <f t="shared" si="12"/>
        <v>15.185034276289885</v>
      </c>
      <c r="L147" s="39">
        <f t="shared" si="13"/>
        <v>102.07034531513239</v>
      </c>
      <c r="M147" s="49">
        <f t="shared" si="14"/>
        <v>66.71122193425336</v>
      </c>
      <c r="N147" s="49">
        <f t="shared" si="15"/>
        <v>82.45267107559775</v>
      </c>
      <c r="O147" s="49">
        <f t="shared" si="16"/>
        <v>78.31363005662998</v>
      </c>
      <c r="P147" s="49">
        <f t="shared" si="17"/>
        <v>83.25521429498468</v>
      </c>
    </row>
    <row r="148" spans="1:16" ht="15">
      <c r="A148">
        <v>148</v>
      </c>
      <c r="B148" t="s">
        <v>78</v>
      </c>
      <c r="C148" t="s">
        <v>79</v>
      </c>
      <c r="D148" t="s">
        <v>327</v>
      </c>
      <c r="E148" s="14">
        <v>0.7202020392692312</v>
      </c>
      <c r="F148" s="14">
        <v>0.8280959037910446</v>
      </c>
      <c r="G148" s="14">
        <v>0.8520137438333332</v>
      </c>
      <c r="H148" s="14">
        <v>0.8520137438333332</v>
      </c>
      <c r="I148" s="40">
        <v>14.6</v>
      </c>
      <c r="J148" t="s">
        <v>217</v>
      </c>
      <c r="K148" s="40">
        <f t="shared" si="12"/>
        <v>17.983715532816056</v>
      </c>
      <c r="L148" s="39">
        <f t="shared" si="13"/>
        <v>167.41547250980008</v>
      </c>
      <c r="M148" s="49">
        <f t="shared" si="14"/>
        <v>130.3185634144884</v>
      </c>
      <c r="N148" s="49">
        <f t="shared" si="15"/>
        <v>165.72120463546256</v>
      </c>
      <c r="O148" s="49">
        <f t="shared" si="16"/>
        <v>155.40911926954254</v>
      </c>
      <c r="P148" s="49">
        <f t="shared" si="17"/>
        <v>166.3937707348845</v>
      </c>
    </row>
    <row r="149" spans="1:16" ht="15">
      <c r="A149">
        <v>149</v>
      </c>
      <c r="B149" t="s">
        <v>18</v>
      </c>
      <c r="C149" t="s">
        <v>260</v>
      </c>
      <c r="D149" t="s">
        <v>410</v>
      </c>
      <c r="E149" s="14">
        <v>0.5025834383168316</v>
      </c>
      <c r="F149" s="14">
        <v>0.4658571428571428</v>
      </c>
      <c r="G149" s="14">
        <v>0.4658571428571428</v>
      </c>
      <c r="H149" s="14">
        <v>0.4658571428571428</v>
      </c>
      <c r="I149" s="40">
        <v>47.4</v>
      </c>
      <c r="J149" t="s">
        <v>217</v>
      </c>
      <c r="K149" s="40">
        <f t="shared" si="12"/>
        <v>31.304734651066056</v>
      </c>
      <c r="L149" s="39">
        <f t="shared" si="13"/>
        <v>1764.6011775948507</v>
      </c>
      <c r="M149" s="49">
        <f t="shared" si="14"/>
        <v>2406.0487865819778</v>
      </c>
      <c r="N149" s="49">
        <f t="shared" si="15"/>
        <v>1672.9477810327994</v>
      </c>
      <c r="O149" s="49">
        <f t="shared" si="16"/>
        <v>1795.5920040465137</v>
      </c>
      <c r="P149" s="49">
        <f t="shared" si="17"/>
        <v>1669.2631125604546</v>
      </c>
    </row>
    <row r="150" spans="1:16" ht="15">
      <c r="A150">
        <v>150</v>
      </c>
      <c r="B150" t="s">
        <v>78</v>
      </c>
      <c r="C150" t="s">
        <v>79</v>
      </c>
      <c r="D150" t="s">
        <v>409</v>
      </c>
      <c r="E150" s="14">
        <v>0.7202020392692312</v>
      </c>
      <c r="F150" s="14">
        <v>0.8280959037910446</v>
      </c>
      <c r="G150" s="14">
        <v>0.64</v>
      </c>
      <c r="H150" s="14">
        <v>0.8280959037910446</v>
      </c>
      <c r="I150" s="40">
        <v>21.5</v>
      </c>
      <c r="J150" t="s">
        <v>217</v>
      </c>
      <c r="K150" s="40">
        <f t="shared" si="12"/>
        <v>22.36181480223147</v>
      </c>
      <c r="L150" s="39">
        <f t="shared" si="13"/>
        <v>363.05030103047045</v>
      </c>
      <c r="M150" s="49">
        <f t="shared" si="14"/>
        <v>365.5667293090115</v>
      </c>
      <c r="N150" s="49">
        <f t="shared" si="15"/>
        <v>451.8273300046</v>
      </c>
      <c r="O150" s="49">
        <f t="shared" si="16"/>
        <v>419.691515450505</v>
      </c>
      <c r="P150" s="49">
        <f t="shared" si="17"/>
        <v>436.08377643666245</v>
      </c>
    </row>
    <row r="151" spans="1:16" ht="15">
      <c r="A151">
        <v>151</v>
      </c>
      <c r="B151" t="s">
        <v>18</v>
      </c>
      <c r="C151" t="s">
        <v>34</v>
      </c>
      <c r="D151" t="s">
        <v>411</v>
      </c>
      <c r="E151" s="14">
        <v>0.5025834383168316</v>
      </c>
      <c r="F151" s="14">
        <v>0.47859708247272714</v>
      </c>
      <c r="G151" s="14">
        <v>0.465</v>
      </c>
      <c r="H151" s="14">
        <v>0.465</v>
      </c>
      <c r="I151" s="40">
        <v>11.1</v>
      </c>
      <c r="J151" t="s">
        <v>217</v>
      </c>
      <c r="K151" s="40">
        <f t="shared" si="12"/>
        <v>14.883363065296477</v>
      </c>
      <c r="L151" s="39">
        <f t="shared" si="13"/>
        <v>96.76890771219959</v>
      </c>
      <c r="M151" s="49">
        <f t="shared" si="14"/>
        <v>62.07281007156249</v>
      </c>
      <c r="N151" s="49">
        <f t="shared" si="15"/>
        <v>43.080383109368</v>
      </c>
      <c r="O151" s="49">
        <f t="shared" si="16"/>
        <v>40.968126947987216</v>
      </c>
      <c r="P151" s="49">
        <f t="shared" si="17"/>
        <v>43.441550137872596</v>
      </c>
    </row>
    <row r="152" spans="1:16" ht="15">
      <c r="A152">
        <v>152</v>
      </c>
      <c r="B152" t="s">
        <v>25</v>
      </c>
      <c r="C152" t="s">
        <v>231</v>
      </c>
      <c r="D152" t="s">
        <v>343</v>
      </c>
      <c r="E152" s="14">
        <v>0.7696570196103286</v>
      </c>
      <c r="F152" s="14">
        <v>0.6495742685185186</v>
      </c>
      <c r="G152" s="14">
        <v>0.6572079304545455</v>
      </c>
      <c r="H152" s="14">
        <v>0.6572079304545455</v>
      </c>
      <c r="I152" s="40">
        <v>20</v>
      </c>
      <c r="J152" t="s">
        <v>217</v>
      </c>
      <c r="K152" s="40">
        <f t="shared" si="12"/>
        <v>21.543723478442743</v>
      </c>
      <c r="L152" s="39">
        <f t="shared" si="13"/>
        <v>314.1592653589793</v>
      </c>
      <c r="M152" s="49">
        <f t="shared" si="14"/>
        <v>302.40156295639133</v>
      </c>
      <c r="N152" s="49">
        <f t="shared" si="15"/>
        <v>296.62791844297</v>
      </c>
      <c r="O152" s="49">
        <f t="shared" si="16"/>
        <v>275.4248106463213</v>
      </c>
      <c r="P152" s="49">
        <f t="shared" si="17"/>
        <v>288.5286077881806</v>
      </c>
    </row>
    <row r="153" spans="1:16" ht="15">
      <c r="A153">
        <v>153</v>
      </c>
      <c r="B153" t="s">
        <v>173</v>
      </c>
      <c r="C153" t="s">
        <v>185</v>
      </c>
      <c r="D153" t="s">
        <v>412</v>
      </c>
      <c r="E153" s="14">
        <v>0.7995079823082191</v>
      </c>
      <c r="F153" s="14">
        <v>0.8192344292857148</v>
      </c>
      <c r="G153" s="14">
        <v>0.8164328482000001</v>
      </c>
      <c r="H153" s="14">
        <v>0.8164328482000001</v>
      </c>
      <c r="I153" s="40">
        <v>10.8</v>
      </c>
      <c r="J153" t="s">
        <v>217</v>
      </c>
      <c r="K153" s="40">
        <f t="shared" si="12"/>
        <v>14.573425869280529</v>
      </c>
      <c r="L153" s="39">
        <f t="shared" si="13"/>
        <v>91.60884177867838</v>
      </c>
      <c r="M153" s="49">
        <f t="shared" si="14"/>
        <v>57.64742269699748</v>
      </c>
      <c r="N153" s="49">
        <f t="shared" si="15"/>
        <v>70.24664105059549</v>
      </c>
      <c r="O153" s="49">
        <f t="shared" si="16"/>
        <v>66.88207959233402</v>
      </c>
      <c r="P153" s="49">
        <f t="shared" si="17"/>
        <v>70.70253154521691</v>
      </c>
    </row>
    <row r="154" spans="1:16" ht="15">
      <c r="A154">
        <v>154</v>
      </c>
      <c r="B154" t="s">
        <v>169</v>
      </c>
      <c r="C154" t="s">
        <v>170</v>
      </c>
      <c r="D154" t="s">
        <v>375</v>
      </c>
      <c r="E154" s="14">
        <v>0.5601710820000002</v>
      </c>
      <c r="F154" s="14">
        <v>0.5784507843137254</v>
      </c>
      <c r="G154" s="14">
        <v>0.5466666666666667</v>
      </c>
      <c r="H154" s="14">
        <v>0.5466666666666667</v>
      </c>
      <c r="I154" s="40">
        <v>14.7</v>
      </c>
      <c r="J154" t="s">
        <v>217</v>
      </c>
      <c r="K154" s="40">
        <f t="shared" si="12"/>
        <v>18.06093084969242</v>
      </c>
      <c r="L154" s="39">
        <f t="shared" si="13"/>
        <v>169.71668912855458</v>
      </c>
      <c r="M154" s="49">
        <f t="shared" si="14"/>
        <v>132.7441472848585</v>
      </c>
      <c r="N154" s="49">
        <f t="shared" si="15"/>
        <v>108.30865748615322</v>
      </c>
      <c r="O154" s="49">
        <f t="shared" si="16"/>
        <v>101.53456590379022</v>
      </c>
      <c r="P154" s="49">
        <f t="shared" si="17"/>
        <v>108.69328638832746</v>
      </c>
    </row>
    <row r="155" spans="1:16" ht="15">
      <c r="A155">
        <v>155</v>
      </c>
      <c r="B155" t="s">
        <v>18</v>
      </c>
      <c r="C155" t="s">
        <v>34</v>
      </c>
      <c r="D155" t="s">
        <v>411</v>
      </c>
      <c r="E155" s="14">
        <v>0.5025834383168316</v>
      </c>
      <c r="F155" s="14">
        <v>0.47859708247272714</v>
      </c>
      <c r="G155" s="14">
        <v>0.465</v>
      </c>
      <c r="H155" s="14">
        <v>0.465</v>
      </c>
      <c r="I155" s="40">
        <v>10.4</v>
      </c>
      <c r="J155" t="s">
        <v>217</v>
      </c>
      <c r="K155" s="40">
        <f t="shared" si="12"/>
        <v>14.146507279138563</v>
      </c>
      <c r="L155" s="39">
        <f t="shared" si="13"/>
        <v>84.94866535306801</v>
      </c>
      <c r="M155" s="49">
        <f t="shared" si="14"/>
        <v>52.071754412778176</v>
      </c>
      <c r="N155" s="49">
        <f t="shared" si="15"/>
        <v>36.13935194319679</v>
      </c>
      <c r="O155" s="49">
        <f t="shared" si="16"/>
        <v>34.460146160376254</v>
      </c>
      <c r="P155" s="49">
        <f t="shared" si="17"/>
        <v>36.247176808526085</v>
      </c>
    </row>
    <row r="156" spans="1:16" ht="15">
      <c r="A156">
        <v>156</v>
      </c>
      <c r="B156" t="s">
        <v>261</v>
      </c>
      <c r="C156" t="s">
        <v>261</v>
      </c>
      <c r="D156" t="s">
        <v>413</v>
      </c>
      <c r="E156" s="14"/>
      <c r="F156" s="14"/>
      <c r="G156" s="14">
        <v>0.64</v>
      </c>
      <c r="H156" s="14">
        <v>0.64</v>
      </c>
      <c r="I156" s="40">
        <v>12.1</v>
      </c>
      <c r="J156" t="s">
        <v>217</v>
      </c>
      <c r="K156" s="40">
        <f t="shared" si="12"/>
        <v>15.859140079841689</v>
      </c>
      <c r="L156" s="39">
        <f t="shared" si="13"/>
        <v>114.9901451030204</v>
      </c>
      <c r="M156" s="49">
        <f t="shared" si="14"/>
        <v>78.38280914286729</v>
      </c>
      <c r="N156" s="49">
        <f t="shared" si="15"/>
        <v>74.87313112154487</v>
      </c>
      <c r="O156" s="49">
        <f t="shared" si="16"/>
        <v>70.90585887355834</v>
      </c>
      <c r="P156" s="49">
        <f t="shared" si="17"/>
        <v>75.70693727209323</v>
      </c>
    </row>
    <row r="157" spans="1:16" ht="15">
      <c r="A157">
        <v>158</v>
      </c>
      <c r="B157" t="s">
        <v>78</v>
      </c>
      <c r="C157" t="s">
        <v>79</v>
      </c>
      <c r="D157" t="s">
        <v>353</v>
      </c>
      <c r="E157" s="14">
        <v>0.7202020392692312</v>
      </c>
      <c r="F157" s="14">
        <v>0.8280959037910446</v>
      </c>
      <c r="G157" s="14">
        <v>0.789</v>
      </c>
      <c r="H157" s="14">
        <v>0.8280959037910446</v>
      </c>
      <c r="I157" s="40">
        <v>21</v>
      </c>
      <c r="J157" t="s">
        <v>217</v>
      </c>
      <c r="K157" s="40">
        <f t="shared" si="12"/>
        <v>22.09563781552736</v>
      </c>
      <c r="L157" s="39">
        <f t="shared" si="13"/>
        <v>346.3605900582747</v>
      </c>
      <c r="M157" s="49">
        <f t="shared" si="14"/>
        <v>343.75674241437423</v>
      </c>
      <c r="N157" s="49">
        <f t="shared" si="15"/>
        <v>424.8709705879053</v>
      </c>
      <c r="O157" s="49">
        <f t="shared" si="16"/>
        <v>394.5445729371425</v>
      </c>
      <c r="P157" s="49">
        <f t="shared" si="17"/>
        <v>411.0844940944058</v>
      </c>
    </row>
    <row r="158" spans="1:16" ht="15">
      <c r="A158">
        <v>159</v>
      </c>
      <c r="B158" t="s">
        <v>67</v>
      </c>
      <c r="C158" t="s">
        <v>44</v>
      </c>
      <c r="D158" t="s">
        <v>333</v>
      </c>
      <c r="E158" s="14">
        <v>0.6973370872236726</v>
      </c>
      <c r="F158" s="14">
        <v>0.5793855554054055</v>
      </c>
      <c r="G158" s="14">
        <v>0.53</v>
      </c>
      <c r="H158" s="14">
        <v>0.5793855554054055</v>
      </c>
      <c r="I158" s="40">
        <v>20.3</v>
      </c>
      <c r="J158" t="s">
        <v>217</v>
      </c>
      <c r="K158" s="40">
        <f t="shared" si="12"/>
        <v>21.71214346297205</v>
      </c>
      <c r="L158" s="39">
        <f t="shared" si="13"/>
        <v>323.6547291544545</v>
      </c>
      <c r="M158" s="49">
        <f t="shared" si="14"/>
        <v>314.49137621792767</v>
      </c>
      <c r="N158" s="49">
        <f t="shared" si="15"/>
        <v>271.9578517615438</v>
      </c>
      <c r="O158" s="49">
        <f t="shared" si="16"/>
        <v>252.51089641492462</v>
      </c>
      <c r="P158" s="49">
        <f t="shared" si="17"/>
        <v>264.0996141990376</v>
      </c>
    </row>
    <row r="159" spans="1:16" ht="15">
      <c r="A159">
        <v>160</v>
      </c>
      <c r="B159" t="s">
        <v>261</v>
      </c>
      <c r="C159" t="s">
        <v>261</v>
      </c>
      <c r="D159" t="s">
        <v>413</v>
      </c>
      <c r="E159" s="14"/>
      <c r="F159" s="14"/>
      <c r="G159" s="14">
        <v>0.64</v>
      </c>
      <c r="H159" s="14">
        <v>0.64</v>
      </c>
      <c r="I159" s="40">
        <v>10.8</v>
      </c>
      <c r="J159" t="s">
        <v>217</v>
      </c>
      <c r="K159" s="40">
        <f t="shared" si="12"/>
        <v>14.573425869280529</v>
      </c>
      <c r="L159" s="39">
        <f t="shared" si="13"/>
        <v>91.60884177867838</v>
      </c>
      <c r="M159" s="49">
        <f t="shared" si="14"/>
        <v>57.64742269699748</v>
      </c>
      <c r="N159" s="49">
        <f t="shared" si="15"/>
        <v>55.06619481504237</v>
      </c>
      <c r="O159" s="49">
        <f t="shared" si="16"/>
        <v>52.42872213368861</v>
      </c>
      <c r="P159" s="49">
        <f t="shared" si="17"/>
        <v>55.42356641908915</v>
      </c>
    </row>
    <row r="160" spans="1:16" ht="15">
      <c r="A160">
        <v>161</v>
      </c>
      <c r="B160" t="s">
        <v>29</v>
      </c>
      <c r="C160" t="s">
        <v>37</v>
      </c>
      <c r="D160" t="s">
        <v>414</v>
      </c>
      <c r="E160" s="14">
        <v>0.572440270090909</v>
      </c>
      <c r="F160" s="14">
        <v>0.65494379336</v>
      </c>
      <c r="G160" s="14">
        <v>0.69</v>
      </c>
      <c r="H160" s="14">
        <v>0.65494379336</v>
      </c>
      <c r="I160" s="40">
        <v>15.9</v>
      </c>
      <c r="J160" t="s">
        <v>217</v>
      </c>
      <c r="K160" s="40">
        <f t="shared" si="12"/>
        <v>18.948601763566614</v>
      </c>
      <c r="L160" s="39">
        <f t="shared" si="13"/>
        <v>198.5565096885089</v>
      </c>
      <c r="M160" s="49">
        <f t="shared" si="14"/>
        <v>164.02702590454993</v>
      </c>
      <c r="N160" s="49">
        <f t="shared" si="15"/>
        <v>160.34101874549984</v>
      </c>
      <c r="O160" s="49">
        <f t="shared" si="16"/>
        <v>149.76415171680722</v>
      </c>
      <c r="P160" s="49">
        <f t="shared" si="17"/>
        <v>159.8382718354812</v>
      </c>
    </row>
    <row r="161" spans="1:16" ht="15">
      <c r="A161">
        <v>162</v>
      </c>
      <c r="B161" t="s">
        <v>78</v>
      </c>
      <c r="C161" t="s">
        <v>79</v>
      </c>
      <c r="D161" t="s">
        <v>353</v>
      </c>
      <c r="E161" s="14">
        <v>0.7202020392692312</v>
      </c>
      <c r="F161" s="14">
        <v>0.8280959037910446</v>
      </c>
      <c r="G161" s="14">
        <v>0.789</v>
      </c>
      <c r="H161" s="14">
        <v>0.8280959037910446</v>
      </c>
      <c r="I161" s="40">
        <v>23.2</v>
      </c>
      <c r="J161" t="s">
        <v>217</v>
      </c>
      <c r="K161" s="40">
        <f t="shared" si="12"/>
        <v>23.222650576340655</v>
      </c>
      <c r="L161" s="39">
        <f t="shared" si="13"/>
        <v>422.7327074670426</v>
      </c>
      <c r="M161" s="49">
        <f t="shared" si="14"/>
        <v>445.36892112586634</v>
      </c>
      <c r="N161" s="49">
        <f t="shared" si="15"/>
        <v>550.459969045025</v>
      </c>
      <c r="O161" s="49">
        <f t="shared" si="16"/>
        <v>512.3170216383244</v>
      </c>
      <c r="P161" s="49">
        <f t="shared" si="17"/>
        <v>527.3193658004107</v>
      </c>
    </row>
    <row r="162" spans="1:16" ht="15">
      <c r="A162">
        <v>163</v>
      </c>
      <c r="B162" t="s">
        <v>78</v>
      </c>
      <c r="C162" t="s">
        <v>79</v>
      </c>
      <c r="D162" t="s">
        <v>329</v>
      </c>
      <c r="E162" s="14">
        <v>0.7202020392692312</v>
      </c>
      <c r="F162" s="14">
        <v>0.8280959037910446</v>
      </c>
      <c r="G162" s="14">
        <v>0.7583333333333333</v>
      </c>
      <c r="H162" s="14">
        <v>0.8280959037910446</v>
      </c>
      <c r="I162" s="40">
        <v>63.2</v>
      </c>
      <c r="J162" t="s">
        <v>217</v>
      </c>
      <c r="K162" s="40">
        <f t="shared" si="12"/>
        <v>34.5589942546406</v>
      </c>
      <c r="L162" s="39">
        <f t="shared" si="13"/>
        <v>3137.068760168624</v>
      </c>
      <c r="M162" s="49">
        <f t="shared" si="14"/>
        <v>4195.591660320621</v>
      </c>
      <c r="N162" s="49">
        <f t="shared" si="15"/>
        <v>5185.600399837871</v>
      </c>
      <c r="O162" s="49">
        <f t="shared" si="16"/>
        <v>6465.9491332348225</v>
      </c>
      <c r="P162" s="49">
        <f t="shared" si="17"/>
        <v>5823.461590519138</v>
      </c>
    </row>
    <row r="163" spans="1:16" ht="15">
      <c r="A163">
        <v>164</v>
      </c>
      <c r="B163" t="s">
        <v>30</v>
      </c>
      <c r="C163" t="s">
        <v>262</v>
      </c>
      <c r="D163" t="s">
        <v>415</v>
      </c>
      <c r="E163" s="14">
        <v>0.6089372227654867</v>
      </c>
      <c r="F163" s="14"/>
      <c r="G163" s="14">
        <v>0.64</v>
      </c>
      <c r="H163" s="14">
        <v>0.6089372227654867</v>
      </c>
      <c r="I163" s="40">
        <v>13.4</v>
      </c>
      <c r="J163" t="s">
        <v>217</v>
      </c>
      <c r="K163" s="40">
        <f t="shared" si="12"/>
        <v>17.013521245096065</v>
      </c>
      <c r="L163" s="39">
        <f t="shared" si="13"/>
        <v>141.0260942196458</v>
      </c>
      <c r="M163" s="49">
        <f t="shared" si="14"/>
        <v>103.33333221703982</v>
      </c>
      <c r="N163" s="49">
        <f t="shared" si="15"/>
        <v>93.91569005872778</v>
      </c>
      <c r="O163" s="49">
        <f t="shared" si="16"/>
        <v>88.46415992848341</v>
      </c>
      <c r="P163" s="49">
        <f t="shared" si="17"/>
        <v>94.77235095414294</v>
      </c>
    </row>
    <row r="164" spans="1:16" ht="15">
      <c r="A164">
        <v>165</v>
      </c>
      <c r="B164" t="s">
        <v>263</v>
      </c>
      <c r="C164" t="s">
        <v>264</v>
      </c>
      <c r="D164" t="s">
        <v>416</v>
      </c>
      <c r="E164" s="14">
        <v>0.8199</v>
      </c>
      <c r="F164" s="14">
        <v>0.8615250000000001</v>
      </c>
      <c r="G164" s="14">
        <v>0.64</v>
      </c>
      <c r="H164" s="14">
        <v>0.8615250000000001</v>
      </c>
      <c r="I164" s="40">
        <v>13.2</v>
      </c>
      <c r="J164" t="s">
        <v>217</v>
      </c>
      <c r="K164" s="40">
        <f t="shared" si="12"/>
        <v>16.84341277634838</v>
      </c>
      <c r="L164" s="39">
        <f t="shared" si="13"/>
        <v>136.84777599037136</v>
      </c>
      <c r="M164" s="49">
        <f t="shared" si="14"/>
        <v>99.21010937863146</v>
      </c>
      <c r="N164" s="49">
        <f t="shared" si="15"/>
        <v>127.5701335558589</v>
      </c>
      <c r="O164" s="49">
        <f t="shared" si="16"/>
        <v>120.26090457887187</v>
      </c>
      <c r="P164" s="49">
        <f t="shared" si="17"/>
        <v>128.8104703768226</v>
      </c>
    </row>
    <row r="165" spans="1:16" ht="15">
      <c r="A165">
        <v>166</v>
      </c>
      <c r="B165" t="s">
        <v>78</v>
      </c>
      <c r="C165" t="s">
        <v>79</v>
      </c>
      <c r="D165" t="s">
        <v>329</v>
      </c>
      <c r="E165" s="14">
        <v>0.7202020392692312</v>
      </c>
      <c r="F165" s="14">
        <v>0.8280959037910446</v>
      </c>
      <c r="G165" s="14">
        <v>0.7583333333333333</v>
      </c>
      <c r="H165" s="14">
        <v>0.8280959037910446</v>
      </c>
      <c r="I165" s="40">
        <v>30.9</v>
      </c>
      <c r="J165" t="s">
        <v>217</v>
      </c>
      <c r="K165" s="40">
        <f t="shared" si="12"/>
        <v>26.464713952318647</v>
      </c>
      <c r="L165" s="39">
        <f t="shared" si="13"/>
        <v>749.9060203935176</v>
      </c>
      <c r="M165" s="49">
        <f t="shared" si="14"/>
        <v>913.464737898275</v>
      </c>
      <c r="N165" s="49">
        <f t="shared" si="15"/>
        <v>1129.0095637479428</v>
      </c>
      <c r="O165" s="49">
        <f t="shared" si="16"/>
        <v>1078.5358450026597</v>
      </c>
      <c r="P165" s="49">
        <f t="shared" si="17"/>
        <v>1066.031718594089</v>
      </c>
    </row>
    <row r="166" spans="1:16" ht="15">
      <c r="A166">
        <v>167</v>
      </c>
      <c r="B166" t="s">
        <v>30</v>
      </c>
      <c r="C166" t="s">
        <v>240</v>
      </c>
      <c r="D166" t="s">
        <v>386</v>
      </c>
      <c r="E166" s="14">
        <v>0.6089372227654867</v>
      </c>
      <c r="F166" s="14">
        <v>0.6314641128571429</v>
      </c>
      <c r="G166" s="14">
        <v>0.6289874826666667</v>
      </c>
      <c r="H166" s="14">
        <v>0.6314641128571429</v>
      </c>
      <c r="I166" s="40">
        <v>12</v>
      </c>
      <c r="J166" t="s">
        <v>217</v>
      </c>
      <c r="K166" s="40">
        <f t="shared" si="12"/>
        <v>15.76526402240186</v>
      </c>
      <c r="L166" s="39">
        <f t="shared" si="13"/>
        <v>113.09733552923255</v>
      </c>
      <c r="M166" s="49">
        <f t="shared" si="14"/>
        <v>76.64154359800378</v>
      </c>
      <c r="N166" s="49">
        <f t="shared" si="15"/>
        <v>72.2334094568888</v>
      </c>
      <c r="O166" s="49">
        <f t="shared" si="16"/>
        <v>68.43488780912477</v>
      </c>
      <c r="P166" s="49">
        <f t="shared" si="17"/>
        <v>73.0327647460134</v>
      </c>
    </row>
    <row r="167" spans="1:16" ht="15">
      <c r="A167">
        <v>168</v>
      </c>
      <c r="B167" t="s">
        <v>67</v>
      </c>
      <c r="C167" t="s">
        <v>44</v>
      </c>
      <c r="D167" t="s">
        <v>333</v>
      </c>
      <c r="E167" s="14">
        <v>0.6973370872236726</v>
      </c>
      <c r="F167" s="14">
        <v>0.5793855554054055</v>
      </c>
      <c r="G167" s="14">
        <v>0.53</v>
      </c>
      <c r="H167" s="14">
        <v>0.5793855554054055</v>
      </c>
      <c r="I167" s="40">
        <v>10.9</v>
      </c>
      <c r="J167" t="s">
        <v>217</v>
      </c>
      <c r="K167" s="40">
        <f t="shared" si="12"/>
        <v>14.677684671827427</v>
      </c>
      <c r="L167" s="39">
        <f t="shared" si="13"/>
        <v>93.31315579325083</v>
      </c>
      <c r="M167" s="49">
        <f t="shared" si="14"/>
        <v>59.099112166119355</v>
      </c>
      <c r="N167" s="49">
        <f t="shared" si="15"/>
        <v>51.10622675572152</v>
      </c>
      <c r="O167" s="49">
        <f t="shared" si="16"/>
        <v>48.6393422738692</v>
      </c>
      <c r="P167" s="49">
        <f t="shared" si="17"/>
        <v>51.473481107366936</v>
      </c>
    </row>
    <row r="168" spans="1:16" ht="15">
      <c r="A168">
        <v>169</v>
      </c>
      <c r="B168" t="s">
        <v>67</v>
      </c>
      <c r="C168" t="s">
        <v>265</v>
      </c>
      <c r="D168" t="s">
        <v>417</v>
      </c>
      <c r="E168" s="14">
        <v>0.6973370872236726</v>
      </c>
      <c r="F168" s="14">
        <v>0.7495673333333331</v>
      </c>
      <c r="G168" s="14">
        <v>0.7786258333333332</v>
      </c>
      <c r="H168" s="14">
        <v>0.7495673333333331</v>
      </c>
      <c r="I168" s="40">
        <v>10.2</v>
      </c>
      <c r="J168" t="s">
        <v>217</v>
      </c>
      <c r="K168" s="40">
        <f t="shared" si="12"/>
        <v>13.926849891923029</v>
      </c>
      <c r="L168" s="39">
        <f t="shared" si="13"/>
        <v>81.71282491987051</v>
      </c>
      <c r="M168" s="49">
        <f t="shared" si="14"/>
        <v>49.42054094005346</v>
      </c>
      <c r="N168" s="49">
        <f t="shared" si="15"/>
        <v>55.28958669302491</v>
      </c>
      <c r="O168" s="49">
        <f t="shared" si="16"/>
        <v>52.757561153825286</v>
      </c>
      <c r="P168" s="49">
        <f t="shared" si="17"/>
        <v>55.33108888696999</v>
      </c>
    </row>
    <row r="169" spans="1:16" ht="15">
      <c r="A169">
        <v>170</v>
      </c>
      <c r="B169" t="s">
        <v>69</v>
      </c>
      <c r="C169" t="s">
        <v>73</v>
      </c>
      <c r="D169" t="s">
        <v>396</v>
      </c>
      <c r="E169" s="14">
        <v>0.370867354</v>
      </c>
      <c r="F169" s="14">
        <v>0.3874111835263157</v>
      </c>
      <c r="G169" s="14">
        <v>0.64</v>
      </c>
      <c r="H169" s="14">
        <v>0.3874111835263157</v>
      </c>
      <c r="I169" s="40">
        <v>20.1</v>
      </c>
      <c r="J169" t="s">
        <v>217</v>
      </c>
      <c r="K169" s="40">
        <f t="shared" si="12"/>
        <v>21.60014254801562</v>
      </c>
      <c r="L169" s="39">
        <f t="shared" si="13"/>
        <v>317.3087119942031</v>
      </c>
      <c r="M169" s="49">
        <f t="shared" si="14"/>
        <v>306.401369450901</v>
      </c>
      <c r="N169" s="49">
        <f t="shared" si="15"/>
        <v>177.16913010904096</v>
      </c>
      <c r="O169" s="49">
        <f t="shared" si="16"/>
        <v>164.50243381514085</v>
      </c>
      <c r="P169" s="49">
        <f t="shared" si="17"/>
        <v>172.2369050342368</v>
      </c>
    </row>
    <row r="170" spans="1:16" ht="15">
      <c r="A170">
        <v>171</v>
      </c>
      <c r="B170" t="s">
        <v>67</v>
      </c>
      <c r="C170" t="s">
        <v>65</v>
      </c>
      <c r="D170" t="s">
        <v>321</v>
      </c>
      <c r="E170" s="14">
        <v>0.6973370872236726</v>
      </c>
      <c r="F170" s="14">
        <v>0.5587349583846154</v>
      </c>
      <c r="G170" s="14">
        <v>0.64</v>
      </c>
      <c r="H170" s="14">
        <v>0.5587349583846154</v>
      </c>
      <c r="I170" s="40">
        <v>14.4</v>
      </c>
      <c r="J170" t="s">
        <v>217</v>
      </c>
      <c r="K170" s="40">
        <f t="shared" si="12"/>
        <v>17.827685472855073</v>
      </c>
      <c r="L170" s="39">
        <f t="shared" si="13"/>
        <v>162.8601631620949</v>
      </c>
      <c r="M170" s="49">
        <f t="shared" si="14"/>
        <v>125.54988896010377</v>
      </c>
      <c r="N170" s="49">
        <f t="shared" si="15"/>
        <v>104.7001671392786</v>
      </c>
      <c r="O170" s="49">
        <f t="shared" si="16"/>
        <v>98.25343234344629</v>
      </c>
      <c r="P170" s="49">
        <f t="shared" si="17"/>
        <v>105.22795240131121</v>
      </c>
    </row>
    <row r="171" spans="1:16" ht="15">
      <c r="A171">
        <v>172</v>
      </c>
      <c r="B171" t="s">
        <v>266</v>
      </c>
      <c r="C171" t="s">
        <v>267</v>
      </c>
      <c r="D171" t="s">
        <v>418</v>
      </c>
      <c r="E171" s="14">
        <v>0.515</v>
      </c>
      <c r="F171" s="14"/>
      <c r="G171" s="14">
        <v>0.64</v>
      </c>
      <c r="H171" s="14">
        <v>0.515</v>
      </c>
      <c r="I171" s="40">
        <v>12.8</v>
      </c>
      <c r="J171" t="s">
        <v>217</v>
      </c>
      <c r="K171" s="40">
        <f t="shared" si="12"/>
        <v>16.495323773510066</v>
      </c>
      <c r="L171" s="39">
        <f t="shared" si="13"/>
        <v>128.67963509103794</v>
      </c>
      <c r="M171" s="49">
        <f t="shared" si="14"/>
        <v>91.27729391963462</v>
      </c>
      <c r="N171" s="49">
        <f t="shared" si="15"/>
        <v>70.16090502777885</v>
      </c>
      <c r="O171" s="49">
        <f t="shared" si="16"/>
        <v>66.248916588422</v>
      </c>
      <c r="P171" s="49">
        <f t="shared" si="17"/>
        <v>70.90769044854993</v>
      </c>
    </row>
    <row r="172" spans="1:16" ht="15">
      <c r="A172">
        <v>173</v>
      </c>
      <c r="B172" t="s">
        <v>25</v>
      </c>
      <c r="C172" t="s">
        <v>24</v>
      </c>
      <c r="D172" t="s">
        <v>332</v>
      </c>
      <c r="E172" s="14">
        <v>0.7696570196103286</v>
      </c>
      <c r="F172" s="14">
        <v>0.7832335102884614</v>
      </c>
      <c r="G172" s="14">
        <v>0.6512499999999999</v>
      </c>
      <c r="H172" s="14">
        <v>0.7832335102884614</v>
      </c>
      <c r="I172" s="40">
        <v>28.9</v>
      </c>
      <c r="J172" t="s">
        <v>217</v>
      </c>
      <c r="K172" s="40">
        <f t="shared" si="12"/>
        <v>25.707776123979187</v>
      </c>
      <c r="L172" s="39">
        <f t="shared" si="13"/>
        <v>655.9724000511827</v>
      </c>
      <c r="M172" s="49">
        <f t="shared" si="14"/>
        <v>775.6021852793147</v>
      </c>
      <c r="N172" s="49">
        <f t="shared" si="15"/>
        <v>906.6830181548048</v>
      </c>
      <c r="O172" s="49">
        <f t="shared" si="16"/>
        <v>858.273024240718</v>
      </c>
      <c r="P172" s="49">
        <f t="shared" si="17"/>
        <v>856.7552657970596</v>
      </c>
    </row>
    <row r="173" spans="1:16" ht="15">
      <c r="A173">
        <v>174</v>
      </c>
      <c r="B173" t="s">
        <v>169</v>
      </c>
      <c r="C173" t="s">
        <v>170</v>
      </c>
      <c r="D173" t="s">
        <v>419</v>
      </c>
      <c r="E173" s="14">
        <v>0.5601710820000002</v>
      </c>
      <c r="F173" s="14">
        <v>0.5784507843137254</v>
      </c>
      <c r="G173" s="14">
        <v>0.64</v>
      </c>
      <c r="H173" s="14">
        <v>0.5784507843137254</v>
      </c>
      <c r="I173" s="40">
        <v>61.5</v>
      </c>
      <c r="J173" t="s">
        <v>217</v>
      </c>
      <c r="K173" s="40">
        <f t="shared" si="12"/>
        <v>34.250548521478684</v>
      </c>
      <c r="L173" s="39">
        <f t="shared" si="13"/>
        <v>2970.572203509999</v>
      </c>
      <c r="M173" s="49">
        <f t="shared" si="14"/>
        <v>3995.6600870190173</v>
      </c>
      <c r="N173" s="49">
        <f t="shared" si="15"/>
        <v>3449.6906137122373</v>
      </c>
      <c r="O173" s="49">
        <f t="shared" si="16"/>
        <v>4228.3450285665</v>
      </c>
      <c r="P173" s="49">
        <f t="shared" si="17"/>
        <v>3817.591933066117</v>
      </c>
    </row>
    <row r="174" spans="1:16" ht="15">
      <c r="A174">
        <v>175</v>
      </c>
      <c r="B174" t="s">
        <v>78</v>
      </c>
      <c r="C174" t="s">
        <v>79</v>
      </c>
      <c r="D174" t="s">
        <v>420</v>
      </c>
      <c r="E174" s="14">
        <v>0.7202020392692312</v>
      </c>
      <c r="F174" s="14">
        <v>0.8280959037910446</v>
      </c>
      <c r="G174" s="14">
        <v>0.64</v>
      </c>
      <c r="H174" s="14">
        <v>0.8280959037910446</v>
      </c>
      <c r="I174" s="40">
        <v>20</v>
      </c>
      <c r="J174" t="s">
        <v>217</v>
      </c>
      <c r="K174" s="40">
        <f t="shared" si="12"/>
        <v>21.543723478442743</v>
      </c>
      <c r="L174" s="39">
        <f t="shared" si="13"/>
        <v>314.1592653589793</v>
      </c>
      <c r="M174" s="49">
        <f t="shared" si="14"/>
        <v>302.40156295639133</v>
      </c>
      <c r="N174" s="49">
        <f t="shared" si="15"/>
        <v>373.7574560958169</v>
      </c>
      <c r="O174" s="49">
        <f t="shared" si="16"/>
        <v>347.04109145624096</v>
      </c>
      <c r="P174" s="49">
        <f t="shared" si="17"/>
        <v>363.552153229</v>
      </c>
    </row>
    <row r="175" spans="1:16" ht="15">
      <c r="A175">
        <v>176</v>
      </c>
      <c r="B175" t="s">
        <v>67</v>
      </c>
      <c r="C175" t="s">
        <v>65</v>
      </c>
      <c r="D175" t="s">
        <v>384</v>
      </c>
      <c r="E175" s="14">
        <v>0.6973370872236726</v>
      </c>
      <c r="F175" s="14">
        <v>0.5587349583846154</v>
      </c>
      <c r="G175" s="14">
        <v>0.64</v>
      </c>
      <c r="H175" s="14">
        <v>0.5587349583846154</v>
      </c>
      <c r="I175" s="40">
        <v>19.1</v>
      </c>
      <c r="J175" t="s">
        <v>217</v>
      </c>
      <c r="K175" s="40">
        <f t="shared" si="12"/>
        <v>21.022874446114834</v>
      </c>
      <c r="L175" s="39">
        <f t="shared" si="13"/>
        <v>286.5211039890232</v>
      </c>
      <c r="M175" s="49">
        <f t="shared" si="14"/>
        <v>267.75622356133744</v>
      </c>
      <c r="N175" s="49">
        <f t="shared" si="15"/>
        <v>223.2906901921875</v>
      </c>
      <c r="O175" s="49">
        <f t="shared" si="16"/>
        <v>207.41513251571178</v>
      </c>
      <c r="P175" s="49">
        <f t="shared" si="17"/>
        <v>218.30817707414968</v>
      </c>
    </row>
    <row r="176" spans="1:16" ht="15">
      <c r="A176">
        <v>177</v>
      </c>
      <c r="B176" t="s">
        <v>78</v>
      </c>
      <c r="C176" t="s">
        <v>79</v>
      </c>
      <c r="D176" t="s">
        <v>327</v>
      </c>
      <c r="E176" s="14">
        <v>0.7202020392692312</v>
      </c>
      <c r="F176" s="14">
        <v>0.8280959037910446</v>
      </c>
      <c r="G176" s="14">
        <v>0.8520137438333332</v>
      </c>
      <c r="H176" s="14">
        <v>0.8280959037910446</v>
      </c>
      <c r="I176" s="40">
        <v>10.4</v>
      </c>
      <c r="J176" t="s">
        <v>217</v>
      </c>
      <c r="K176" s="40">
        <f t="shared" si="12"/>
        <v>14.146507279138563</v>
      </c>
      <c r="L176" s="39">
        <f t="shared" si="13"/>
        <v>84.94866535306801</v>
      </c>
      <c r="M176" s="49">
        <f t="shared" si="14"/>
        <v>52.071754412778176</v>
      </c>
      <c r="N176" s="49">
        <f t="shared" si="15"/>
        <v>64.35881572005202</v>
      </c>
      <c r="O176" s="49">
        <f t="shared" si="16"/>
        <v>61.36839974074896</v>
      </c>
      <c r="P176" s="49">
        <f t="shared" si="17"/>
        <v>64.55083578307564</v>
      </c>
    </row>
    <row r="177" spans="1:16" ht="15">
      <c r="A177">
        <v>178</v>
      </c>
      <c r="B177" t="s">
        <v>173</v>
      </c>
      <c r="C177" t="s">
        <v>232</v>
      </c>
      <c r="D177" t="s">
        <v>345</v>
      </c>
      <c r="E177" s="14">
        <v>0.7995079823082191</v>
      </c>
      <c r="F177" s="14">
        <v>0.7893373108571428</v>
      </c>
      <c r="G177" s="14">
        <v>0.64</v>
      </c>
      <c r="H177" s="14">
        <v>0.7893373108571428</v>
      </c>
      <c r="I177" s="40">
        <v>11.9</v>
      </c>
      <c r="J177" t="s">
        <v>217</v>
      </c>
      <c r="K177" s="40">
        <f t="shared" si="12"/>
        <v>15.670602382128974</v>
      </c>
      <c r="L177" s="39">
        <f t="shared" si="13"/>
        <v>111.22023391871267</v>
      </c>
      <c r="M177" s="49">
        <f t="shared" si="14"/>
        <v>74.92511903398616</v>
      </c>
      <c r="N177" s="49">
        <f t="shared" si="15"/>
        <v>88.27043578199695</v>
      </c>
      <c r="O177" s="49">
        <f t="shared" si="16"/>
        <v>83.66387841273556</v>
      </c>
      <c r="P177" s="49">
        <f t="shared" si="17"/>
        <v>89.23753660639926</v>
      </c>
    </row>
    <row r="178" spans="1:16" ht="15">
      <c r="A178">
        <v>180</v>
      </c>
      <c r="B178" t="s">
        <v>266</v>
      </c>
      <c r="C178" t="s">
        <v>267</v>
      </c>
      <c r="D178" t="s">
        <v>421</v>
      </c>
      <c r="E178" s="14">
        <v>0.515</v>
      </c>
      <c r="F178" s="14"/>
      <c r="G178" s="14">
        <v>0.64</v>
      </c>
      <c r="H178" s="14">
        <v>0.515</v>
      </c>
      <c r="I178" s="40">
        <v>12.7</v>
      </c>
      <c r="J178" t="s">
        <v>217</v>
      </c>
      <c r="K178" s="40">
        <f t="shared" si="12"/>
        <v>16.40660175007094</v>
      </c>
      <c r="L178" s="39">
        <f t="shared" si="13"/>
        <v>126.67686977437442</v>
      </c>
      <c r="M178" s="49">
        <f t="shared" si="14"/>
        <v>89.3588036035167</v>
      </c>
      <c r="N178" s="49">
        <f t="shared" si="15"/>
        <v>68.6862445609121</v>
      </c>
      <c r="O178" s="49">
        <f t="shared" si="16"/>
        <v>64.88332799447555</v>
      </c>
      <c r="P178" s="49">
        <f t="shared" si="17"/>
        <v>69.428636228502</v>
      </c>
    </row>
    <row r="179" spans="1:16" ht="15">
      <c r="A179">
        <v>181</v>
      </c>
      <c r="B179" t="s">
        <v>169</v>
      </c>
      <c r="C179" t="s">
        <v>170</v>
      </c>
      <c r="D179" t="s">
        <v>422</v>
      </c>
      <c r="E179" s="14">
        <v>0.5601710820000002</v>
      </c>
      <c r="F179" s="14">
        <v>0.5784507843137254</v>
      </c>
      <c r="G179" s="14">
        <v>0.64</v>
      </c>
      <c r="H179" s="14">
        <v>0.5784507843137254</v>
      </c>
      <c r="I179" s="40">
        <v>16.7</v>
      </c>
      <c r="J179" t="s">
        <v>217</v>
      </c>
      <c r="K179" s="40">
        <f t="shared" si="12"/>
        <v>19.503903434109688</v>
      </c>
      <c r="L179" s="39">
        <f t="shared" si="13"/>
        <v>219.03969378991434</v>
      </c>
      <c r="M179" s="49">
        <f t="shared" si="14"/>
        <v>187.15398299795686</v>
      </c>
      <c r="N179" s="49">
        <f t="shared" si="15"/>
        <v>161.58114664568026</v>
      </c>
      <c r="O179" s="49">
        <f t="shared" si="16"/>
        <v>150.62539112973545</v>
      </c>
      <c r="P179" s="49">
        <f t="shared" si="17"/>
        <v>160.29730542062322</v>
      </c>
    </row>
    <row r="180" spans="1:16" ht="15">
      <c r="A180">
        <v>182</v>
      </c>
      <c r="B180" t="s">
        <v>100</v>
      </c>
      <c r="C180" t="s">
        <v>101</v>
      </c>
      <c r="D180" t="s">
        <v>363</v>
      </c>
      <c r="E180" s="14">
        <v>0.7867935802469134</v>
      </c>
      <c r="F180" s="14">
        <v>0.76143</v>
      </c>
      <c r="G180" s="14">
        <v>0.64</v>
      </c>
      <c r="H180" s="14">
        <v>0.76143</v>
      </c>
      <c r="I180" s="40">
        <v>11.3</v>
      </c>
      <c r="J180" t="s">
        <v>217</v>
      </c>
      <c r="K180" s="40">
        <f t="shared" si="12"/>
        <v>15.085368433325351</v>
      </c>
      <c r="L180" s="39">
        <f t="shared" si="13"/>
        <v>100.28749148422018</v>
      </c>
      <c r="M180" s="49">
        <f t="shared" si="14"/>
        <v>65.14118812098067</v>
      </c>
      <c r="N180" s="49">
        <f t="shared" si="15"/>
        <v>74.03052965814673</v>
      </c>
      <c r="O180" s="49">
        <f t="shared" si="16"/>
        <v>70.34332165364874</v>
      </c>
      <c r="P180" s="49">
        <f t="shared" si="17"/>
        <v>74.72193668845222</v>
      </c>
    </row>
    <row r="181" spans="1:16" ht="15">
      <c r="A181">
        <v>183</v>
      </c>
      <c r="B181" t="s">
        <v>69</v>
      </c>
      <c r="C181" t="s">
        <v>73</v>
      </c>
      <c r="D181" t="s">
        <v>396</v>
      </c>
      <c r="E181" s="14">
        <v>0.370867354</v>
      </c>
      <c r="F181" s="14">
        <v>0.3874111835263157</v>
      </c>
      <c r="G181" s="14">
        <v>0.64</v>
      </c>
      <c r="H181" s="14">
        <v>0.3874111835263157</v>
      </c>
      <c r="I181" s="40">
        <v>11.2</v>
      </c>
      <c r="J181" t="s">
        <v>217</v>
      </c>
      <c r="K181" s="40">
        <f t="shared" si="12"/>
        <v>14.984816660141464</v>
      </c>
      <c r="L181" s="39">
        <f t="shared" si="13"/>
        <v>98.5203456165759</v>
      </c>
      <c r="M181" s="49">
        <f t="shared" si="14"/>
        <v>63.59509574226204</v>
      </c>
      <c r="N181" s="49">
        <f t="shared" si="15"/>
        <v>36.77231538504343</v>
      </c>
      <c r="O181" s="49">
        <f t="shared" si="16"/>
        <v>34.95513968524439</v>
      </c>
      <c r="P181" s="49">
        <f t="shared" si="17"/>
        <v>37.09923547064268</v>
      </c>
    </row>
    <row r="182" spans="1:16" ht="15">
      <c r="A182">
        <v>184</v>
      </c>
      <c r="B182" t="s">
        <v>67</v>
      </c>
      <c r="C182" t="s">
        <v>44</v>
      </c>
      <c r="D182" t="s">
        <v>423</v>
      </c>
      <c r="E182" s="14">
        <v>0.6973370872236726</v>
      </c>
      <c r="F182" s="14">
        <v>0.5793855554054055</v>
      </c>
      <c r="G182" s="14">
        <v>0.64</v>
      </c>
      <c r="H182" s="14">
        <v>0.5793855554054055</v>
      </c>
      <c r="I182" s="40">
        <v>13.7</v>
      </c>
      <c r="J182" t="s">
        <v>217</v>
      </c>
      <c r="K182" s="40">
        <f t="shared" si="12"/>
        <v>17.263981661019102</v>
      </c>
      <c r="L182" s="39">
        <f t="shared" si="13"/>
        <v>147.41138128806705</v>
      </c>
      <c r="M182" s="49">
        <f t="shared" si="14"/>
        <v>109.71651498635977</v>
      </c>
      <c r="N182" s="49">
        <f t="shared" si="15"/>
        <v>94.87785667539931</v>
      </c>
      <c r="O182" s="49">
        <f t="shared" si="16"/>
        <v>89.26605004491469</v>
      </c>
      <c r="P182" s="49">
        <f t="shared" si="17"/>
        <v>95.64341872294634</v>
      </c>
    </row>
    <row r="183" spans="1:16" ht="15">
      <c r="A183">
        <v>185</v>
      </c>
      <c r="B183" t="s">
        <v>18</v>
      </c>
      <c r="C183" t="s">
        <v>42</v>
      </c>
      <c r="D183" t="s">
        <v>371</v>
      </c>
      <c r="E183" s="14">
        <v>0.5025834383168316</v>
      </c>
      <c r="F183" s="14">
        <v>0.6013026787200001</v>
      </c>
      <c r="G183" s="14">
        <v>0.6733333333333333</v>
      </c>
      <c r="H183" s="14">
        <v>0.6013026787200001</v>
      </c>
      <c r="I183" s="40">
        <v>13</v>
      </c>
      <c r="J183" t="s">
        <v>217</v>
      </c>
      <c r="K183" s="40">
        <f t="shared" si="12"/>
        <v>16.6707071316049</v>
      </c>
      <c r="L183" s="39">
        <f t="shared" si="13"/>
        <v>132.73228961416876</v>
      </c>
      <c r="M183" s="49">
        <f t="shared" si="14"/>
        <v>95.19171311239855</v>
      </c>
      <c r="N183" s="49">
        <f t="shared" si="15"/>
        <v>85.43139117377761</v>
      </c>
      <c r="O183" s="49">
        <f t="shared" si="16"/>
        <v>80.601781158683</v>
      </c>
      <c r="P183" s="49">
        <f t="shared" si="17"/>
        <v>86.30564300005449</v>
      </c>
    </row>
    <row r="184" spans="1:16" ht="15">
      <c r="A184">
        <v>186</v>
      </c>
      <c r="B184" t="s">
        <v>25</v>
      </c>
      <c r="C184" t="s">
        <v>24</v>
      </c>
      <c r="D184" t="s">
        <v>325</v>
      </c>
      <c r="E184" s="14">
        <v>0.7696570196103286</v>
      </c>
      <c r="F184" s="14">
        <v>0.7832335102884614</v>
      </c>
      <c r="G184" s="14">
        <v>0.9295616666666667</v>
      </c>
      <c r="H184" s="14">
        <v>0.7832335102884614</v>
      </c>
      <c r="I184" s="40">
        <v>40.9</v>
      </c>
      <c r="J184" t="s">
        <v>217</v>
      </c>
      <c r="K184" s="40">
        <f t="shared" si="12"/>
        <v>29.636303273207524</v>
      </c>
      <c r="L184" s="39">
        <f t="shared" si="13"/>
        <v>1313.8219017128854</v>
      </c>
      <c r="M184" s="49">
        <f t="shared" si="14"/>
        <v>1752.5044011262194</v>
      </c>
      <c r="N184" s="49">
        <f t="shared" si="15"/>
        <v>2048.686826701592</v>
      </c>
      <c r="O184" s="49">
        <f t="shared" si="16"/>
        <v>2085.6896155522245</v>
      </c>
      <c r="P184" s="49">
        <f t="shared" si="17"/>
        <v>1978.1865013190682</v>
      </c>
    </row>
    <row r="185" spans="1:16" ht="15">
      <c r="A185">
        <v>188</v>
      </c>
      <c r="B185" t="s">
        <v>78</v>
      </c>
      <c r="C185" t="s">
        <v>79</v>
      </c>
      <c r="D185" t="s">
        <v>327</v>
      </c>
      <c r="E185" s="14">
        <v>0.7202020392692312</v>
      </c>
      <c r="F185" s="14">
        <v>0.8280959037910446</v>
      </c>
      <c r="G185" s="14">
        <v>0.8520137438333332</v>
      </c>
      <c r="H185" s="14">
        <v>0.8280959037910446</v>
      </c>
      <c r="I185" s="40">
        <v>11.7</v>
      </c>
      <c r="J185" t="s">
        <v>217</v>
      </c>
      <c r="K185" s="40">
        <f t="shared" si="12"/>
        <v>15.47886897848357</v>
      </c>
      <c r="L185" s="39">
        <f t="shared" si="13"/>
        <v>107.51315458747668</v>
      </c>
      <c r="M185" s="49">
        <f t="shared" si="14"/>
        <v>71.56629590472117</v>
      </c>
      <c r="N185" s="49">
        <f t="shared" si="15"/>
        <v>88.45336789283196</v>
      </c>
      <c r="O185" s="49">
        <f t="shared" si="16"/>
        <v>83.90790576107943</v>
      </c>
      <c r="P185" s="49">
        <f t="shared" si="17"/>
        <v>89.39164131602745</v>
      </c>
    </row>
    <row r="186" spans="1:16" ht="15">
      <c r="A186">
        <v>189</v>
      </c>
      <c r="B186" t="s">
        <v>30</v>
      </c>
      <c r="C186" t="s">
        <v>240</v>
      </c>
      <c r="D186" t="s">
        <v>386</v>
      </c>
      <c r="E186" s="14">
        <v>0.6089372227654867</v>
      </c>
      <c r="F186" s="14">
        <v>0.6314641128571429</v>
      </c>
      <c r="G186" s="14">
        <v>0.6289874826666667</v>
      </c>
      <c r="H186" s="14">
        <v>0.6314641128571429</v>
      </c>
      <c r="I186" s="40">
        <v>27.6</v>
      </c>
      <c r="J186" t="s">
        <v>217</v>
      </c>
      <c r="K186" s="40">
        <f t="shared" si="12"/>
        <v>25.18713202104376</v>
      </c>
      <c r="L186" s="39">
        <f t="shared" si="13"/>
        <v>598.2849049496402</v>
      </c>
      <c r="M186" s="49">
        <f t="shared" si="14"/>
        <v>691.971119843196</v>
      </c>
      <c r="N186" s="49">
        <f t="shared" si="15"/>
        <v>652.1715362903692</v>
      </c>
      <c r="O186" s="49">
        <f t="shared" si="16"/>
        <v>614.1972963969623</v>
      </c>
      <c r="P186" s="49">
        <f t="shared" si="17"/>
        <v>617.2354824601618</v>
      </c>
    </row>
    <row r="187" spans="1:16" ht="15">
      <c r="A187">
        <v>190</v>
      </c>
      <c r="B187" t="s">
        <v>20</v>
      </c>
      <c r="C187" t="s">
        <v>19</v>
      </c>
      <c r="D187" t="s">
        <v>424</v>
      </c>
      <c r="E187" s="14">
        <v>0.6100528420666669</v>
      </c>
      <c r="F187" s="14">
        <v>0.5250412620547943</v>
      </c>
      <c r="G187" s="14">
        <v>0.64</v>
      </c>
      <c r="H187" s="14">
        <v>0.5250412620547943</v>
      </c>
      <c r="I187" s="40">
        <v>40.3</v>
      </c>
      <c r="J187" t="s">
        <v>217</v>
      </c>
      <c r="K187" s="40">
        <f t="shared" si="12"/>
        <v>29.46912781679223</v>
      </c>
      <c r="L187" s="39">
        <f t="shared" si="13"/>
        <v>1275.5573031921615</v>
      </c>
      <c r="M187" s="49">
        <f t="shared" si="14"/>
        <v>1695.9279047479101</v>
      </c>
      <c r="N187" s="49">
        <f t="shared" si="15"/>
        <v>1329.0031753175906</v>
      </c>
      <c r="O187" s="49">
        <f t="shared" si="16"/>
        <v>1346.9333090665377</v>
      </c>
      <c r="P187" s="49">
        <f t="shared" si="17"/>
        <v>1280.195031285229</v>
      </c>
    </row>
    <row r="188" spans="1:16" ht="15">
      <c r="A188">
        <v>191</v>
      </c>
      <c r="B188" t="s">
        <v>78</v>
      </c>
      <c r="C188" t="s">
        <v>79</v>
      </c>
      <c r="D188" t="s">
        <v>329</v>
      </c>
      <c r="E188" s="14">
        <v>0.7202020392692312</v>
      </c>
      <c r="F188" s="14">
        <v>0.8280959037910446</v>
      </c>
      <c r="G188" s="14">
        <v>0.7583333333333333</v>
      </c>
      <c r="H188" s="14">
        <v>0.8280959037910446</v>
      </c>
      <c r="I188" s="40">
        <v>16.2</v>
      </c>
      <c r="J188" t="s">
        <v>217</v>
      </c>
      <c r="K188" s="40">
        <f t="shared" si="12"/>
        <v>19.16004717220008</v>
      </c>
      <c r="L188" s="39">
        <f t="shared" si="13"/>
        <v>206.1198940020263</v>
      </c>
      <c r="M188" s="49">
        <f t="shared" si="14"/>
        <v>172.48418933324103</v>
      </c>
      <c r="N188" s="49">
        <f t="shared" si="15"/>
        <v>213.18425470981475</v>
      </c>
      <c r="O188" s="49">
        <f t="shared" si="16"/>
        <v>198.9655104029645</v>
      </c>
      <c r="P188" s="49">
        <f t="shared" si="17"/>
        <v>212.1351164839629</v>
      </c>
    </row>
    <row r="189" spans="1:16" ht="15">
      <c r="A189">
        <v>192</v>
      </c>
      <c r="B189" t="s">
        <v>78</v>
      </c>
      <c r="C189" t="s">
        <v>79</v>
      </c>
      <c r="D189" t="s">
        <v>409</v>
      </c>
      <c r="E189" s="14">
        <v>0.7202020392692312</v>
      </c>
      <c r="F189" s="14">
        <v>0.8280959037910446</v>
      </c>
      <c r="G189" s="14">
        <v>0.64</v>
      </c>
      <c r="H189" s="14">
        <v>0.8280959037910446</v>
      </c>
      <c r="I189" s="40">
        <v>16.8</v>
      </c>
      <c r="J189" t="s">
        <v>217</v>
      </c>
      <c r="K189" s="40">
        <f t="shared" si="12"/>
        <v>19.571437963061022</v>
      </c>
      <c r="L189" s="39">
        <f t="shared" si="13"/>
        <v>221.6707776372958</v>
      </c>
      <c r="M189" s="49">
        <f t="shared" si="14"/>
        <v>190.17464924253505</v>
      </c>
      <c r="N189" s="49">
        <f t="shared" si="15"/>
        <v>235.04902692931634</v>
      </c>
      <c r="O189" s="49">
        <f t="shared" si="16"/>
        <v>219.06393713252734</v>
      </c>
      <c r="P189" s="49">
        <f t="shared" si="17"/>
        <v>233.03827815182242</v>
      </c>
    </row>
    <row r="190" spans="1:16" ht="15">
      <c r="A190">
        <v>193</v>
      </c>
      <c r="B190" t="s">
        <v>18</v>
      </c>
      <c r="C190" t="s">
        <v>34</v>
      </c>
      <c r="D190" t="s">
        <v>425</v>
      </c>
      <c r="E190" s="14">
        <v>0.5025834383168316</v>
      </c>
      <c r="F190" s="14">
        <v>0.47859708247272714</v>
      </c>
      <c r="G190" s="14">
        <v>0.64</v>
      </c>
      <c r="H190" s="14">
        <v>0.47859708247272714</v>
      </c>
      <c r="I190" s="40">
        <v>24.3</v>
      </c>
      <c r="J190" t="s">
        <v>217</v>
      </c>
      <c r="K190" s="40">
        <f t="shared" si="12"/>
        <v>23.746668475119634</v>
      </c>
      <c r="L190" s="39">
        <f t="shared" si="13"/>
        <v>463.76976150455926</v>
      </c>
      <c r="M190" s="49">
        <f t="shared" si="14"/>
        <v>501.64123585735166</v>
      </c>
      <c r="N190" s="49">
        <f t="shared" si="15"/>
        <v>358.3343760139428</v>
      </c>
      <c r="O190" s="49">
        <f t="shared" si="16"/>
        <v>334.20170606804953</v>
      </c>
      <c r="P190" s="49">
        <f t="shared" si="17"/>
        <v>341.8933160806933</v>
      </c>
    </row>
    <row r="191" spans="1:16" ht="15">
      <c r="A191">
        <v>194</v>
      </c>
      <c r="B191" t="s">
        <v>173</v>
      </c>
      <c r="C191" t="s">
        <v>185</v>
      </c>
      <c r="D191" t="s">
        <v>426</v>
      </c>
      <c r="E191" s="14">
        <v>0.7995079823082191</v>
      </c>
      <c r="F191" s="14">
        <v>0.8192344292857148</v>
      </c>
      <c r="G191" s="14">
        <v>0.8361248626666667</v>
      </c>
      <c r="H191" s="14">
        <v>0.8192344292857148</v>
      </c>
      <c r="I191" s="40">
        <v>14.4</v>
      </c>
      <c r="J191" t="s">
        <v>217</v>
      </c>
      <c r="K191" s="40">
        <f t="shared" si="12"/>
        <v>17.827685472855073</v>
      </c>
      <c r="L191" s="39">
        <f t="shared" si="13"/>
        <v>162.8601631620949</v>
      </c>
      <c r="M191" s="49">
        <f t="shared" si="14"/>
        <v>125.54988896010377</v>
      </c>
      <c r="N191" s="49">
        <f t="shared" si="15"/>
        <v>153.51461437181413</v>
      </c>
      <c r="O191" s="49">
        <f t="shared" si="16"/>
        <v>144.06221297475585</v>
      </c>
      <c r="P191" s="49">
        <f t="shared" si="17"/>
        <v>154.28846940171354</v>
      </c>
    </row>
    <row r="192" spans="1:16" ht="15">
      <c r="A192">
        <v>195</v>
      </c>
      <c r="B192" t="s">
        <v>78</v>
      </c>
      <c r="C192" t="s">
        <v>79</v>
      </c>
      <c r="D192" t="s">
        <v>409</v>
      </c>
      <c r="E192" s="14">
        <v>0.7202020392692312</v>
      </c>
      <c r="F192" s="14">
        <v>0.8280959037910446</v>
      </c>
      <c r="G192" s="14">
        <v>0.64</v>
      </c>
      <c r="H192" s="14">
        <v>0.8280959037910446</v>
      </c>
      <c r="I192" s="40">
        <v>17.8</v>
      </c>
      <c r="J192" t="s">
        <v>217</v>
      </c>
      <c r="K192" s="40">
        <f t="shared" si="12"/>
        <v>20.22549294895542</v>
      </c>
      <c r="L192" s="39">
        <f t="shared" si="13"/>
        <v>248.84555409084754</v>
      </c>
      <c r="M192" s="49">
        <f t="shared" si="14"/>
        <v>221.9863643535819</v>
      </c>
      <c r="N192" s="49">
        <f t="shared" si="15"/>
        <v>274.3671627144291</v>
      </c>
      <c r="O192" s="49">
        <f t="shared" si="16"/>
        <v>255.23592468110758</v>
      </c>
      <c r="P192" s="49">
        <f t="shared" si="17"/>
        <v>270.3491968439918</v>
      </c>
    </row>
    <row r="193" spans="1:16" ht="15">
      <c r="A193">
        <v>197</v>
      </c>
      <c r="B193" t="s">
        <v>173</v>
      </c>
      <c r="C193" t="s">
        <v>268</v>
      </c>
      <c r="D193" t="s">
        <v>427</v>
      </c>
      <c r="E193" s="14">
        <v>0.7995079823082191</v>
      </c>
      <c r="F193" s="14">
        <v>0.7074434999999999</v>
      </c>
      <c r="G193" s="14">
        <v>0.64</v>
      </c>
      <c r="H193" s="14">
        <v>0.7074434999999999</v>
      </c>
      <c r="I193" s="40">
        <v>12.3</v>
      </c>
      <c r="J193" t="s">
        <v>217</v>
      </c>
      <c r="K193" s="40">
        <f t="shared" si="12"/>
        <v>16.044586856024146</v>
      </c>
      <c r="L193" s="39">
        <f t="shared" si="13"/>
        <v>118.82288814039997</v>
      </c>
      <c r="M193" s="49">
        <f t="shared" si="14"/>
        <v>81.9403508254592</v>
      </c>
      <c r="N193" s="49">
        <f t="shared" si="15"/>
        <v>86.51965459580707</v>
      </c>
      <c r="O193" s="49">
        <f t="shared" si="16"/>
        <v>81.8662206146281</v>
      </c>
      <c r="P193" s="49">
        <f t="shared" si="17"/>
        <v>87.48545391713516</v>
      </c>
    </row>
    <row r="194" spans="1:16" ht="15">
      <c r="A194">
        <v>199</v>
      </c>
      <c r="B194" t="s">
        <v>25</v>
      </c>
      <c r="C194" t="s">
        <v>231</v>
      </c>
      <c r="D194" t="s">
        <v>428</v>
      </c>
      <c r="E194" s="14">
        <v>0.7696570196103286</v>
      </c>
      <c r="F194" s="14">
        <v>0.6495742685185186</v>
      </c>
      <c r="G194" s="14">
        <v>0.64</v>
      </c>
      <c r="H194" s="14">
        <v>0.6495742685185186</v>
      </c>
      <c r="I194" s="40">
        <v>42.3</v>
      </c>
      <c r="J194" t="s">
        <v>217</v>
      </c>
      <c r="K194" s="40">
        <f t="shared" si="12"/>
        <v>30.017031517422843</v>
      </c>
      <c r="L194" s="39">
        <f t="shared" si="13"/>
        <v>1405.30507978542</v>
      </c>
      <c r="M194" s="49">
        <f t="shared" si="14"/>
        <v>1887.1809120708533</v>
      </c>
      <c r="N194" s="49">
        <f t="shared" si="15"/>
        <v>1829.6480007769183</v>
      </c>
      <c r="O194" s="49">
        <f t="shared" si="16"/>
        <v>1882.8650478479965</v>
      </c>
      <c r="P194" s="49">
        <f t="shared" si="17"/>
        <v>1777.3895247981864</v>
      </c>
    </row>
    <row r="195" spans="1:16" ht="15">
      <c r="A195">
        <v>200</v>
      </c>
      <c r="B195" t="s">
        <v>67</v>
      </c>
      <c r="C195" t="s">
        <v>44</v>
      </c>
      <c r="D195" t="s">
        <v>333</v>
      </c>
      <c r="E195" s="14">
        <v>0.6973370872236726</v>
      </c>
      <c r="F195" s="14">
        <v>0.5793855554054055</v>
      </c>
      <c r="G195" s="14">
        <v>0.53</v>
      </c>
      <c r="H195" s="14">
        <v>0.5793855554054055</v>
      </c>
      <c r="I195" s="40">
        <v>12.8</v>
      </c>
      <c r="J195" t="s">
        <v>217</v>
      </c>
      <c r="K195" s="40">
        <f t="shared" si="12"/>
        <v>16.495323773510066</v>
      </c>
      <c r="L195" s="39">
        <f t="shared" si="13"/>
        <v>128.67963509103794</v>
      </c>
      <c r="M195" s="49">
        <f t="shared" si="14"/>
        <v>91.27729391963462</v>
      </c>
      <c r="N195" s="49">
        <f t="shared" si="15"/>
        <v>78.93245616944768</v>
      </c>
      <c r="O195" s="49">
        <f t="shared" si="16"/>
        <v>74.53138899531895</v>
      </c>
      <c r="P195" s="49">
        <f t="shared" si="17"/>
        <v>79.77260507387896</v>
      </c>
    </row>
    <row r="196" spans="1:16" ht="15">
      <c r="A196">
        <v>201</v>
      </c>
      <c r="B196" t="s">
        <v>38</v>
      </c>
      <c r="C196" t="s">
        <v>269</v>
      </c>
      <c r="D196" t="s">
        <v>429</v>
      </c>
      <c r="E196" s="14">
        <v>0.6298370838271606</v>
      </c>
      <c r="F196" s="14">
        <v>0.6785714285714286</v>
      </c>
      <c r="G196" s="14">
        <v>0.6</v>
      </c>
      <c r="H196" s="14">
        <v>0.6785714285714286</v>
      </c>
      <c r="I196" s="40">
        <v>18.9</v>
      </c>
      <c r="J196" t="s">
        <v>217</v>
      </c>
      <c r="K196" s="40">
        <f t="shared" si="12"/>
        <v>20.90379966240603</v>
      </c>
      <c r="L196" s="39">
        <f t="shared" si="13"/>
        <v>280.55207794720246</v>
      </c>
      <c r="M196" s="49">
        <f t="shared" si="14"/>
        <v>260.38707258033213</v>
      </c>
      <c r="N196" s="49">
        <f t="shared" si="15"/>
        <v>263.7182504811466</v>
      </c>
      <c r="O196" s="49">
        <f t="shared" si="16"/>
        <v>245.00721856939282</v>
      </c>
      <c r="P196" s="49">
        <f t="shared" si="17"/>
        <v>258.1366917483059</v>
      </c>
    </row>
    <row r="197" spans="1:16" ht="15">
      <c r="A197">
        <v>202</v>
      </c>
      <c r="B197" t="s">
        <v>78</v>
      </c>
      <c r="C197" t="s">
        <v>79</v>
      </c>
      <c r="D197" t="s">
        <v>327</v>
      </c>
      <c r="E197" s="14">
        <v>0.7202020392692312</v>
      </c>
      <c r="F197" s="14">
        <v>0.8280959037910446</v>
      </c>
      <c r="G197" s="14">
        <v>0.8520137438333332</v>
      </c>
      <c r="H197" s="14">
        <v>0.8280959037910446</v>
      </c>
      <c r="I197" s="40">
        <v>35.8</v>
      </c>
      <c r="J197" t="s">
        <v>217</v>
      </c>
      <c r="K197" s="40">
        <f t="shared" si="12"/>
        <v>28.12974657021607</v>
      </c>
      <c r="L197" s="39">
        <f t="shared" si="13"/>
        <v>1006.5977021367055</v>
      </c>
      <c r="M197" s="49">
        <f t="shared" si="14"/>
        <v>1295.4960267031793</v>
      </c>
      <c r="N197" s="49">
        <f t="shared" si="15"/>
        <v>1601.1864971499647</v>
      </c>
      <c r="O197" s="49">
        <f t="shared" si="16"/>
        <v>1572.8926217415433</v>
      </c>
      <c r="P197" s="49">
        <f t="shared" si="17"/>
        <v>1520.9601538362133</v>
      </c>
    </row>
    <row r="198" spans="1:16" ht="15">
      <c r="A198">
        <v>203</v>
      </c>
      <c r="B198" t="s">
        <v>23</v>
      </c>
      <c r="C198" t="s">
        <v>270</v>
      </c>
      <c r="D198" t="s">
        <v>430</v>
      </c>
      <c r="E198" s="14">
        <v>0.648940298984252</v>
      </c>
      <c r="F198" s="14">
        <v>0.5037686945555556</v>
      </c>
      <c r="G198" s="14">
        <v>0.49474999999999997</v>
      </c>
      <c r="H198" s="14">
        <v>0.5037686945555556</v>
      </c>
      <c r="I198" s="40">
        <v>43.6</v>
      </c>
      <c r="J198" t="s">
        <v>217</v>
      </c>
      <c r="K198" s="40">
        <f t="shared" si="12"/>
        <v>30.359446484815628</v>
      </c>
      <c r="L198" s="39">
        <f t="shared" si="13"/>
        <v>1493.0104926920133</v>
      </c>
      <c r="M198" s="49">
        <f t="shared" si="14"/>
        <v>2015.4164628197411</v>
      </c>
      <c r="N198" s="49">
        <f t="shared" si="15"/>
        <v>1515.3786872544424</v>
      </c>
      <c r="O198" s="49">
        <f t="shared" si="16"/>
        <v>1575.6356634224594</v>
      </c>
      <c r="P198" s="49">
        <f t="shared" si="17"/>
        <v>1481.1646244440249</v>
      </c>
    </row>
    <row r="199" spans="1:16" ht="15">
      <c r="A199">
        <v>204</v>
      </c>
      <c r="B199" t="s">
        <v>78</v>
      </c>
      <c r="C199" t="s">
        <v>79</v>
      </c>
      <c r="D199" t="s">
        <v>431</v>
      </c>
      <c r="E199" s="14">
        <v>0.7202020392692312</v>
      </c>
      <c r="F199" s="14">
        <v>0.8280959037910446</v>
      </c>
      <c r="G199" s="14">
        <v>0.64</v>
      </c>
      <c r="H199" s="14">
        <v>0.8280959037910446</v>
      </c>
      <c r="I199" s="40">
        <v>14.4</v>
      </c>
      <c r="J199" t="s">
        <v>217</v>
      </c>
      <c r="K199" s="40">
        <f t="shared" si="12"/>
        <v>17.827685472855073</v>
      </c>
      <c r="L199" s="39">
        <f t="shared" si="13"/>
        <v>162.8601631620949</v>
      </c>
      <c r="M199" s="49">
        <f t="shared" si="14"/>
        <v>125.54988896010377</v>
      </c>
      <c r="N199" s="49">
        <f t="shared" si="15"/>
        <v>155.17514741683942</v>
      </c>
      <c r="O199" s="49">
        <f t="shared" si="16"/>
        <v>145.62050152052686</v>
      </c>
      <c r="P199" s="49">
        <f t="shared" si="17"/>
        <v>155.95737306249092</v>
      </c>
    </row>
    <row r="200" spans="1:16" ht="15">
      <c r="A200">
        <v>205</v>
      </c>
      <c r="B200" t="s">
        <v>100</v>
      </c>
      <c r="C200" t="s">
        <v>101</v>
      </c>
      <c r="D200" t="s">
        <v>363</v>
      </c>
      <c r="E200" s="14">
        <v>0.7867935802469134</v>
      </c>
      <c r="F200" s="14">
        <v>0.76143</v>
      </c>
      <c r="G200" s="14">
        <v>0.64</v>
      </c>
      <c r="H200" s="14">
        <v>0.76143</v>
      </c>
      <c r="I200" s="40">
        <v>10.4</v>
      </c>
      <c r="J200" t="s">
        <v>217</v>
      </c>
      <c r="K200" s="40">
        <f aca="true" t="shared" si="18" ref="K200:K263">11.312*LN(I200)-12.344</f>
        <v>14.146507279138563</v>
      </c>
      <c r="L200" s="39">
        <f aca="true" t="shared" si="19" ref="L200:L263">I200^2*PI()/4</f>
        <v>84.94866535306801</v>
      </c>
      <c r="M200" s="49">
        <f aca="true" t="shared" si="20" ref="M200:M263">EXP(0.33*LN(I200)+0.933*(LN(I200))^2-0.122*(LN(I200))^3-0.37)</f>
        <v>52.071754412778176</v>
      </c>
      <c r="N200" s="49">
        <f aca="true" t="shared" si="21" ref="N200:N263">EXP(0.33*LN(I200)+0.933*(LN(I200))^2-0.122*(LN(I200))^3-0.37)*H200/0.67</f>
        <v>59.17760591421147</v>
      </c>
      <c r="O200" s="49">
        <f aca="true" t="shared" si="22" ref="O200:O263">H200*EXP(-1.499+2.148*LN(I200)+0.207*(LN(I200))^2-0.0281*(LN(I200))^3)</f>
        <v>56.42793352880708</v>
      </c>
      <c r="P200" s="49">
        <f aca="true" t="shared" si="23" ref="P200:P263">EXP(-2.977+LN(H200*I200^2*K200))</f>
        <v>59.35416739207744</v>
      </c>
    </row>
    <row r="201" spans="1:16" ht="15">
      <c r="A201">
        <v>206</v>
      </c>
      <c r="B201" t="s">
        <v>33</v>
      </c>
      <c r="C201" t="s">
        <v>227</v>
      </c>
      <c r="D201" t="s">
        <v>336</v>
      </c>
      <c r="E201" s="14">
        <v>0.5553635116149732</v>
      </c>
      <c r="F201" s="14">
        <v>0.5206959999999999</v>
      </c>
      <c r="G201" s="14">
        <v>0.64</v>
      </c>
      <c r="H201" s="14">
        <v>0.5206959999999999</v>
      </c>
      <c r="I201" s="40">
        <v>32.1</v>
      </c>
      <c r="J201" t="s">
        <v>217</v>
      </c>
      <c r="K201" s="40">
        <f t="shared" si="18"/>
        <v>26.89569941289809</v>
      </c>
      <c r="L201" s="39">
        <f t="shared" si="19"/>
        <v>809.2821215463647</v>
      </c>
      <c r="M201" s="49">
        <f t="shared" si="20"/>
        <v>1001.3670100423016</v>
      </c>
      <c r="N201" s="49">
        <f t="shared" si="21"/>
        <v>778.2205920313226</v>
      </c>
      <c r="O201" s="49">
        <f t="shared" si="22"/>
        <v>748.0170588718274</v>
      </c>
      <c r="P201" s="49">
        <f t="shared" si="23"/>
        <v>735.161027435009</v>
      </c>
    </row>
    <row r="202" spans="1:16" ht="15">
      <c r="A202">
        <v>207</v>
      </c>
      <c r="B202" t="s">
        <v>212</v>
      </c>
      <c r="C202" t="s">
        <v>213</v>
      </c>
      <c r="D202" t="s">
        <v>214</v>
      </c>
      <c r="E202" s="14">
        <v>0.7230034343333333</v>
      </c>
      <c r="F202" s="14">
        <v>0.8003048717692308</v>
      </c>
      <c r="G202" s="14">
        <v>0.8003048717692308</v>
      </c>
      <c r="H202" s="14">
        <v>0.8003048717692308</v>
      </c>
      <c r="I202" s="40">
        <v>21.4</v>
      </c>
      <c r="J202" t="s">
        <v>217</v>
      </c>
      <c r="K202" s="40">
        <f t="shared" si="18"/>
        <v>22.309078109978536</v>
      </c>
      <c r="L202" s="39">
        <f t="shared" si="19"/>
        <v>359.68094290949534</v>
      </c>
      <c r="M202" s="49">
        <f t="shared" si="20"/>
        <v>361.14429008330285</v>
      </c>
      <c r="N202" s="49">
        <f t="shared" si="21"/>
        <v>431.3813951721009</v>
      </c>
      <c r="O202" s="49">
        <f t="shared" si="22"/>
        <v>400.67330560871517</v>
      </c>
      <c r="P202" s="49">
        <f t="shared" si="23"/>
        <v>416.5527047498719</v>
      </c>
    </row>
    <row r="203" spans="1:16" ht="15">
      <c r="A203">
        <v>208</v>
      </c>
      <c r="B203" t="s">
        <v>67</v>
      </c>
      <c r="C203" t="s">
        <v>65</v>
      </c>
      <c r="D203" t="s">
        <v>432</v>
      </c>
      <c r="E203" s="14">
        <v>0.6973370872236726</v>
      </c>
      <c r="F203" s="14">
        <v>0.5587349583846154</v>
      </c>
      <c r="G203" s="14">
        <v>0.5544925</v>
      </c>
      <c r="H203" s="14">
        <v>0.5587349583846154</v>
      </c>
      <c r="I203" s="40">
        <v>13.7</v>
      </c>
      <c r="J203" t="s">
        <v>217</v>
      </c>
      <c r="K203" s="40">
        <f t="shared" si="18"/>
        <v>17.263981661019102</v>
      </c>
      <c r="L203" s="39">
        <f t="shared" si="19"/>
        <v>147.41138128806705</v>
      </c>
      <c r="M203" s="49">
        <f t="shared" si="20"/>
        <v>109.71651498635977</v>
      </c>
      <c r="N203" s="49">
        <f t="shared" si="21"/>
        <v>91.49619766419218</v>
      </c>
      <c r="O203" s="49">
        <f t="shared" si="22"/>
        <v>86.08440837311747</v>
      </c>
      <c r="P203" s="49">
        <f t="shared" si="23"/>
        <v>92.23447336814496</v>
      </c>
    </row>
    <row r="204" spans="1:16" ht="15">
      <c r="A204">
        <v>209</v>
      </c>
      <c r="B204" t="s">
        <v>67</v>
      </c>
      <c r="C204" t="s">
        <v>44</v>
      </c>
      <c r="D204" t="s">
        <v>333</v>
      </c>
      <c r="E204" s="14">
        <v>0.6973370872236726</v>
      </c>
      <c r="F204" s="14">
        <v>0.5793855554054055</v>
      </c>
      <c r="G204" s="14">
        <v>0.53</v>
      </c>
      <c r="H204" s="14">
        <v>0.5793855554054055</v>
      </c>
      <c r="I204" s="40">
        <v>13.2</v>
      </c>
      <c r="J204" t="s">
        <v>217</v>
      </c>
      <c r="K204" s="40">
        <f t="shared" si="18"/>
        <v>16.84341277634838</v>
      </c>
      <c r="L204" s="39">
        <f t="shared" si="19"/>
        <v>136.84777599037136</v>
      </c>
      <c r="M204" s="49">
        <f t="shared" si="20"/>
        <v>99.21010937863146</v>
      </c>
      <c r="N204" s="49">
        <f t="shared" si="21"/>
        <v>85.7923945136857</v>
      </c>
      <c r="O204" s="49">
        <f t="shared" si="22"/>
        <v>80.87685324626231</v>
      </c>
      <c r="P204" s="49">
        <f t="shared" si="23"/>
        <v>86.62653541256138</v>
      </c>
    </row>
    <row r="205" spans="1:16" ht="15">
      <c r="A205">
        <v>210</v>
      </c>
      <c r="B205" t="s">
        <v>271</v>
      </c>
      <c r="C205" t="s">
        <v>272</v>
      </c>
      <c r="D205" t="s">
        <v>433</v>
      </c>
      <c r="E205" s="14">
        <v>0.66025</v>
      </c>
      <c r="F205" s="14">
        <v>0.66025</v>
      </c>
      <c r="G205" s="14">
        <v>0.62</v>
      </c>
      <c r="H205" s="14">
        <v>0.66025</v>
      </c>
      <c r="I205" s="40">
        <v>13.4</v>
      </c>
      <c r="J205" t="s">
        <v>217</v>
      </c>
      <c r="K205" s="40">
        <f t="shared" si="18"/>
        <v>17.013521245096065</v>
      </c>
      <c r="L205" s="39">
        <f t="shared" si="19"/>
        <v>141.0260942196458</v>
      </c>
      <c r="M205" s="49">
        <f t="shared" si="20"/>
        <v>103.33333221703982</v>
      </c>
      <c r="N205" s="49">
        <f t="shared" si="21"/>
        <v>101.82960089000082</v>
      </c>
      <c r="O205" s="49">
        <f t="shared" si="22"/>
        <v>95.91869146628828</v>
      </c>
      <c r="P205" s="49">
        <f t="shared" si="23"/>
        <v>102.75844927543727</v>
      </c>
    </row>
    <row r="206" spans="1:16" ht="15">
      <c r="A206">
        <v>211</v>
      </c>
      <c r="B206" t="s">
        <v>29</v>
      </c>
      <c r="C206" t="s">
        <v>145</v>
      </c>
      <c r="D206" t="s">
        <v>146</v>
      </c>
      <c r="E206" s="14">
        <v>0.572440270090909</v>
      </c>
      <c r="F206" s="14">
        <v>0.6192695918571427</v>
      </c>
      <c r="G206" s="14">
        <v>0.645</v>
      </c>
      <c r="H206" s="14">
        <v>0.6192695918571427</v>
      </c>
      <c r="I206" s="40">
        <v>14.8</v>
      </c>
      <c r="J206" t="s">
        <v>217</v>
      </c>
      <c r="K206" s="40">
        <f t="shared" si="18"/>
        <v>18.137622668871025</v>
      </c>
      <c r="L206" s="39">
        <f t="shared" si="19"/>
        <v>172.0336137105771</v>
      </c>
      <c r="M206" s="49">
        <f t="shared" si="20"/>
        <v>135.19734031152365</v>
      </c>
      <c r="N206" s="49">
        <f t="shared" si="21"/>
        <v>124.9605996341619</v>
      </c>
      <c r="O206" s="49">
        <f t="shared" si="22"/>
        <v>117.10580392760531</v>
      </c>
      <c r="P206" s="49">
        <f t="shared" si="23"/>
        <v>125.33976500435271</v>
      </c>
    </row>
    <row r="207" spans="1:16" ht="15">
      <c r="A207">
        <v>213</v>
      </c>
      <c r="B207" t="s">
        <v>67</v>
      </c>
      <c r="C207" t="s">
        <v>65</v>
      </c>
      <c r="D207" t="s">
        <v>434</v>
      </c>
      <c r="E207" s="14">
        <v>0.6973370872236726</v>
      </c>
      <c r="F207" s="14">
        <v>0.5587349583846154</v>
      </c>
      <c r="G207" s="14">
        <v>0.64</v>
      </c>
      <c r="H207" s="14">
        <v>0.5587349583846154</v>
      </c>
      <c r="I207" s="40">
        <v>10.2</v>
      </c>
      <c r="J207" t="s">
        <v>217</v>
      </c>
      <c r="K207" s="40">
        <f t="shared" si="18"/>
        <v>13.926849891923029</v>
      </c>
      <c r="L207" s="39">
        <f t="shared" si="19"/>
        <v>81.71282491987051</v>
      </c>
      <c r="M207" s="49">
        <f t="shared" si="20"/>
        <v>49.42054094005346</v>
      </c>
      <c r="N207" s="49">
        <f t="shared" si="21"/>
        <v>41.21340878430739</v>
      </c>
      <c r="O207" s="49">
        <f t="shared" si="22"/>
        <v>39.32601172021421</v>
      </c>
      <c r="P207" s="49">
        <f t="shared" si="23"/>
        <v>41.24434493317032</v>
      </c>
    </row>
    <row r="208" spans="1:16" ht="15">
      <c r="A208">
        <v>214</v>
      </c>
      <c r="B208" t="s">
        <v>173</v>
      </c>
      <c r="C208" t="s">
        <v>232</v>
      </c>
      <c r="D208" t="s">
        <v>345</v>
      </c>
      <c r="E208" s="14">
        <v>0.7995079823082191</v>
      </c>
      <c r="F208" s="14">
        <v>0.7893373108571428</v>
      </c>
      <c r="G208" s="14">
        <v>0.64</v>
      </c>
      <c r="H208" s="14">
        <v>0.7893373108571428</v>
      </c>
      <c r="I208" s="40">
        <v>15.6</v>
      </c>
      <c r="J208" t="s">
        <v>217</v>
      </c>
      <c r="K208" s="40">
        <f t="shared" si="18"/>
        <v>18.733128582058114</v>
      </c>
      <c r="L208" s="39">
        <f t="shared" si="19"/>
        <v>191.134497044403</v>
      </c>
      <c r="M208" s="49">
        <f t="shared" si="20"/>
        <v>155.82632276897746</v>
      </c>
      <c r="N208" s="49">
        <f t="shared" si="21"/>
        <v>183.58138891824152</v>
      </c>
      <c r="O208" s="49">
        <f t="shared" si="22"/>
        <v>171.61512061493838</v>
      </c>
      <c r="P208" s="49">
        <f t="shared" si="23"/>
        <v>183.32743830345933</v>
      </c>
    </row>
    <row r="209" spans="1:16" ht="15">
      <c r="A209">
        <v>215</v>
      </c>
      <c r="B209" t="s">
        <v>78</v>
      </c>
      <c r="C209" t="s">
        <v>79</v>
      </c>
      <c r="D209" t="s">
        <v>409</v>
      </c>
      <c r="E209" s="14">
        <v>0.7202020392692312</v>
      </c>
      <c r="F209" s="14">
        <v>0.8280959037910446</v>
      </c>
      <c r="G209" s="14">
        <v>0.64</v>
      </c>
      <c r="H209" s="14">
        <v>0.8280959037910446</v>
      </c>
      <c r="I209" s="40">
        <v>17</v>
      </c>
      <c r="J209" t="s">
        <v>217</v>
      </c>
      <c r="K209" s="40">
        <f t="shared" si="18"/>
        <v>19.70530934796391</v>
      </c>
      <c r="L209" s="39">
        <f t="shared" si="19"/>
        <v>226.98006922186255</v>
      </c>
      <c r="M209" s="49">
        <f t="shared" si="20"/>
        <v>196.3031305048348</v>
      </c>
      <c r="N209" s="49">
        <f t="shared" si="21"/>
        <v>242.62360936180974</v>
      </c>
      <c r="O209" s="49">
        <f t="shared" si="22"/>
        <v>226.02859188112828</v>
      </c>
      <c r="P209" s="49">
        <f t="shared" si="23"/>
        <v>240.25202874539795</v>
      </c>
    </row>
    <row r="210" spans="1:16" ht="15">
      <c r="A210">
        <v>216</v>
      </c>
      <c r="B210" t="s">
        <v>50</v>
      </c>
      <c r="C210" t="s">
        <v>51</v>
      </c>
      <c r="D210" t="s">
        <v>401</v>
      </c>
      <c r="E210" s="14">
        <v>0.6852189999999998</v>
      </c>
      <c r="F210" s="14">
        <v>0.61785</v>
      </c>
      <c r="G210" s="14">
        <v>0.64</v>
      </c>
      <c r="H210" s="14">
        <v>0.61785</v>
      </c>
      <c r="I210" s="40">
        <v>10.9</v>
      </c>
      <c r="J210" t="s">
        <v>217</v>
      </c>
      <c r="K210" s="40">
        <f t="shared" si="18"/>
        <v>14.677684671827427</v>
      </c>
      <c r="L210" s="39">
        <f t="shared" si="19"/>
        <v>93.31315579325083</v>
      </c>
      <c r="M210" s="49">
        <f t="shared" si="20"/>
        <v>59.099112166119355</v>
      </c>
      <c r="N210" s="49">
        <f t="shared" si="21"/>
        <v>54.4990842564729</v>
      </c>
      <c r="O210" s="49">
        <f t="shared" si="22"/>
        <v>51.86842741166086</v>
      </c>
      <c r="P210" s="49">
        <f t="shared" si="23"/>
        <v>54.89072001447059</v>
      </c>
    </row>
    <row r="211" spans="1:16" ht="15">
      <c r="A211">
        <v>217</v>
      </c>
      <c r="B211" t="s">
        <v>219</v>
      </c>
      <c r="C211" t="s">
        <v>228</v>
      </c>
      <c r="D211" t="s">
        <v>337</v>
      </c>
      <c r="E211" s="14">
        <v>0.5561842754098358</v>
      </c>
      <c r="F211" s="14">
        <v>0.6468105405405403</v>
      </c>
      <c r="G211" s="14">
        <v>0.6893333333333334</v>
      </c>
      <c r="H211" s="14">
        <v>0.6468105405405403</v>
      </c>
      <c r="I211" s="40">
        <v>28.8</v>
      </c>
      <c r="J211" t="s">
        <v>217</v>
      </c>
      <c r="K211" s="40">
        <f t="shared" si="18"/>
        <v>25.668566379349173</v>
      </c>
      <c r="L211" s="39">
        <f t="shared" si="19"/>
        <v>651.4406526483796</v>
      </c>
      <c r="M211" s="49">
        <f t="shared" si="20"/>
        <v>768.9994804988333</v>
      </c>
      <c r="N211" s="49">
        <f t="shared" si="21"/>
        <v>742.3835368012614</v>
      </c>
      <c r="O211" s="49">
        <f t="shared" si="22"/>
        <v>702.452448444184</v>
      </c>
      <c r="P211" s="49">
        <f t="shared" si="23"/>
        <v>701.5667614245701</v>
      </c>
    </row>
    <row r="212" spans="1:16" ht="15">
      <c r="A212">
        <v>218</v>
      </c>
      <c r="B212" t="s">
        <v>20</v>
      </c>
      <c r="C212" t="s">
        <v>19</v>
      </c>
      <c r="D212" t="s">
        <v>350</v>
      </c>
      <c r="E212" s="14">
        <v>0.6100528420666669</v>
      </c>
      <c r="F212" s="14">
        <v>0.5250412620547943</v>
      </c>
      <c r="G212" s="14">
        <v>0.42500000000000004</v>
      </c>
      <c r="H212" s="14">
        <v>0.5250412620547943</v>
      </c>
      <c r="I212" s="40">
        <v>24.7</v>
      </c>
      <c r="J212" t="s">
        <v>217</v>
      </c>
      <c r="K212" s="40">
        <f t="shared" si="18"/>
        <v>23.93135829198703</v>
      </c>
      <c r="L212" s="39">
        <f t="shared" si="19"/>
        <v>479.16356550714914</v>
      </c>
      <c r="M212" s="49">
        <f t="shared" si="20"/>
        <v>523.0013612694472</v>
      </c>
      <c r="N212" s="49">
        <f t="shared" si="21"/>
        <v>409.84670862281484</v>
      </c>
      <c r="O212" s="49">
        <f t="shared" si="22"/>
        <v>382.59285736410675</v>
      </c>
      <c r="P212" s="49">
        <f t="shared" si="23"/>
        <v>390.53505061197694</v>
      </c>
    </row>
    <row r="213" spans="1:16" ht="15">
      <c r="A213">
        <v>219</v>
      </c>
      <c r="B213" t="s">
        <v>18</v>
      </c>
      <c r="C213" t="s">
        <v>42</v>
      </c>
      <c r="D213" t="s">
        <v>371</v>
      </c>
      <c r="E213" s="14">
        <v>0.5025834383168316</v>
      </c>
      <c r="F213" s="14">
        <v>0.6013026787200001</v>
      </c>
      <c r="G213" s="14">
        <v>0.6733333333333333</v>
      </c>
      <c r="H213" s="14">
        <v>0.6013026787200001</v>
      </c>
      <c r="I213" s="40">
        <v>38.3</v>
      </c>
      <c r="J213" t="s">
        <v>217</v>
      </c>
      <c r="K213" s="40">
        <f t="shared" si="18"/>
        <v>28.893329225662818</v>
      </c>
      <c r="L213" s="39">
        <f t="shared" si="19"/>
        <v>1152.0927119060827</v>
      </c>
      <c r="M213" s="49">
        <f t="shared" si="20"/>
        <v>1512.57617035394</v>
      </c>
      <c r="N213" s="49">
        <f t="shared" si="21"/>
        <v>1357.4867208983032</v>
      </c>
      <c r="O213" s="49">
        <f t="shared" si="22"/>
        <v>1356.0579936830295</v>
      </c>
      <c r="P213" s="49">
        <f t="shared" si="23"/>
        <v>1298.3554344062306</v>
      </c>
    </row>
    <row r="214" spans="1:16" ht="15">
      <c r="A214">
        <v>220</v>
      </c>
      <c r="B214" t="s">
        <v>67</v>
      </c>
      <c r="C214" t="s">
        <v>65</v>
      </c>
      <c r="D214" t="s">
        <v>331</v>
      </c>
      <c r="E214" s="14">
        <v>0.6973370872236726</v>
      </c>
      <c r="F214" s="14">
        <v>0.5587349583846154</v>
      </c>
      <c r="G214" s="14">
        <v>0.64</v>
      </c>
      <c r="H214" s="14">
        <v>0.5587349583846154</v>
      </c>
      <c r="I214" s="40">
        <v>49.8</v>
      </c>
      <c r="J214" t="s">
        <v>217</v>
      </c>
      <c r="K214" s="40">
        <f t="shared" si="18"/>
        <v>31.863465499354227</v>
      </c>
      <c r="L214" s="39">
        <f t="shared" si="19"/>
        <v>1947.8188611522073</v>
      </c>
      <c r="M214" s="49">
        <f t="shared" si="20"/>
        <v>2663.3368552351985</v>
      </c>
      <c r="N214" s="49">
        <f t="shared" si="21"/>
        <v>2221.043891006046</v>
      </c>
      <c r="O214" s="49">
        <f t="shared" si="22"/>
        <v>2434.7480302887943</v>
      </c>
      <c r="P214" s="49">
        <f t="shared" si="23"/>
        <v>2249.380189305796</v>
      </c>
    </row>
    <row r="215" spans="1:16" ht="15">
      <c r="A215">
        <v>221</v>
      </c>
      <c r="B215" t="s">
        <v>173</v>
      </c>
      <c r="C215" t="s">
        <v>232</v>
      </c>
      <c r="D215" t="s">
        <v>345</v>
      </c>
      <c r="E215" s="14">
        <v>0.7995079823082191</v>
      </c>
      <c r="F215" s="14">
        <v>0.7893373108571428</v>
      </c>
      <c r="G215" s="14">
        <v>0.64</v>
      </c>
      <c r="H215" s="14">
        <v>0.7893373108571428</v>
      </c>
      <c r="I215" s="40">
        <v>26.4</v>
      </c>
      <c r="J215" t="s">
        <v>217</v>
      </c>
      <c r="K215" s="40">
        <f t="shared" si="18"/>
        <v>24.68429368284248</v>
      </c>
      <c r="L215" s="39">
        <f t="shared" si="19"/>
        <v>547.3911039614854</v>
      </c>
      <c r="M215" s="49">
        <f t="shared" si="20"/>
        <v>619.0700896678071</v>
      </c>
      <c r="N215" s="49">
        <f t="shared" si="21"/>
        <v>729.33599971713</v>
      </c>
      <c r="O215" s="49">
        <f t="shared" si="22"/>
        <v>684.0541992766084</v>
      </c>
      <c r="P215" s="49">
        <f t="shared" si="23"/>
        <v>691.8254236493309</v>
      </c>
    </row>
    <row r="216" spans="1:16" ht="15">
      <c r="A216">
        <v>222</v>
      </c>
      <c r="B216" t="s">
        <v>169</v>
      </c>
      <c r="C216" t="s">
        <v>247</v>
      </c>
      <c r="D216" t="s">
        <v>390</v>
      </c>
      <c r="E216" s="14">
        <v>0.5601710820000002</v>
      </c>
      <c r="F216" s="14">
        <v>0.5166666666666668</v>
      </c>
      <c r="G216" s="14">
        <v>0.49</v>
      </c>
      <c r="H216" s="14">
        <v>0.5166666666666668</v>
      </c>
      <c r="I216" s="40">
        <v>18.1</v>
      </c>
      <c r="J216" t="s">
        <v>217</v>
      </c>
      <c r="K216" s="40">
        <f t="shared" si="18"/>
        <v>20.414555845730376</v>
      </c>
      <c r="L216" s="39">
        <f t="shared" si="19"/>
        <v>257.30429231063806</v>
      </c>
      <c r="M216" s="49">
        <f t="shared" si="20"/>
        <v>232.10316839058723</v>
      </c>
      <c r="N216" s="49">
        <f t="shared" si="21"/>
        <v>178.98503035095038</v>
      </c>
      <c r="O216" s="49">
        <f t="shared" si="22"/>
        <v>166.43254945753873</v>
      </c>
      <c r="P216" s="49">
        <f t="shared" si="23"/>
        <v>176.0406064813288</v>
      </c>
    </row>
    <row r="217" spans="1:16" ht="15">
      <c r="A217">
        <v>223</v>
      </c>
      <c r="B217" t="s">
        <v>87</v>
      </c>
      <c r="C217" t="s">
        <v>88</v>
      </c>
      <c r="D217" t="s">
        <v>435</v>
      </c>
      <c r="E217" s="14">
        <v>0.589108696704762</v>
      </c>
      <c r="F217" s="14">
        <v>0.5773183999999998</v>
      </c>
      <c r="G217" s="14">
        <v>0.6</v>
      </c>
      <c r="H217" s="14">
        <v>0.5773183999999998</v>
      </c>
      <c r="I217" s="40">
        <v>11.5</v>
      </c>
      <c r="J217" t="s">
        <v>217</v>
      </c>
      <c r="K217" s="40">
        <f t="shared" si="18"/>
        <v>15.283829664096439</v>
      </c>
      <c r="L217" s="39">
        <f t="shared" si="19"/>
        <v>103.86890710931253</v>
      </c>
      <c r="M217" s="49">
        <f t="shared" si="20"/>
        <v>68.30533035231748</v>
      </c>
      <c r="N217" s="49">
        <f t="shared" si="21"/>
        <v>58.856603030554254</v>
      </c>
      <c r="O217" s="49">
        <f t="shared" si="22"/>
        <v>55.87882990447452</v>
      </c>
      <c r="P217" s="49">
        <f t="shared" si="23"/>
        <v>59.449553383003284</v>
      </c>
    </row>
    <row r="218" spans="1:16" ht="15">
      <c r="A218">
        <v>224</v>
      </c>
      <c r="B218" t="s">
        <v>67</v>
      </c>
      <c r="C218" t="s">
        <v>65</v>
      </c>
      <c r="D218" t="s">
        <v>436</v>
      </c>
      <c r="E218" s="14">
        <v>0.6973370872236726</v>
      </c>
      <c r="F218" s="14">
        <v>0.5587349583846154</v>
      </c>
      <c r="G218" s="14">
        <v>0.64</v>
      </c>
      <c r="H218" s="14">
        <v>0.5587349583846154</v>
      </c>
      <c r="I218" s="40">
        <v>17.3</v>
      </c>
      <c r="J218" t="s">
        <v>217</v>
      </c>
      <c r="K218" s="40">
        <f t="shared" si="18"/>
        <v>19.903191945010228</v>
      </c>
      <c r="L218" s="39">
        <f t="shared" si="19"/>
        <v>235.0618163232223</v>
      </c>
      <c r="M218" s="49">
        <f t="shared" si="20"/>
        <v>205.7144976478006</v>
      </c>
      <c r="N218" s="49">
        <f t="shared" si="21"/>
        <v>171.5520616154566</v>
      </c>
      <c r="O218" s="49">
        <f t="shared" si="22"/>
        <v>159.72513364909662</v>
      </c>
      <c r="P218" s="49">
        <f t="shared" si="23"/>
        <v>169.56105485365964</v>
      </c>
    </row>
    <row r="219" spans="1:16" ht="15">
      <c r="A219">
        <v>225</v>
      </c>
      <c r="B219" t="s">
        <v>100</v>
      </c>
      <c r="C219" t="s">
        <v>261</v>
      </c>
      <c r="D219" t="s">
        <v>413</v>
      </c>
      <c r="E219" s="14">
        <v>0.7867935802469134</v>
      </c>
      <c r="F219" s="14"/>
      <c r="G219" s="14">
        <v>0.64</v>
      </c>
      <c r="H219" s="14">
        <v>0.7867935802469134</v>
      </c>
      <c r="I219" s="40">
        <v>17.6</v>
      </c>
      <c r="J219" t="s">
        <v>217</v>
      </c>
      <c r="K219" s="40">
        <f t="shared" si="18"/>
        <v>20.097672379922926</v>
      </c>
      <c r="L219" s="39">
        <f t="shared" si="19"/>
        <v>243.28493509399362</v>
      </c>
      <c r="M219" s="49">
        <f t="shared" si="20"/>
        <v>215.38940668573574</v>
      </c>
      <c r="N219" s="49">
        <f t="shared" si="21"/>
        <v>252.93582452765443</v>
      </c>
      <c r="O219" s="49">
        <f t="shared" si="22"/>
        <v>235.37425450466574</v>
      </c>
      <c r="P219" s="49">
        <f t="shared" si="23"/>
        <v>249.53831202987317</v>
      </c>
    </row>
    <row r="220" spans="1:16" ht="15">
      <c r="A220">
        <v>226</v>
      </c>
      <c r="B220" t="s">
        <v>20</v>
      </c>
      <c r="C220" t="s">
        <v>19</v>
      </c>
      <c r="D220" t="s">
        <v>370</v>
      </c>
      <c r="E220" s="14">
        <v>0.6100528420666669</v>
      </c>
      <c r="F220" s="14">
        <v>0.5250412620547943</v>
      </c>
      <c r="G220" s="14">
        <v>0.51052</v>
      </c>
      <c r="H220" s="14">
        <v>0.5250412620547943</v>
      </c>
      <c r="I220" s="40">
        <v>24.8</v>
      </c>
      <c r="J220" t="s">
        <v>217</v>
      </c>
      <c r="K220" s="40">
        <f t="shared" si="18"/>
        <v>23.97706340466963</v>
      </c>
      <c r="L220" s="39">
        <f t="shared" si="19"/>
        <v>483.0512864159667</v>
      </c>
      <c r="M220" s="49">
        <f t="shared" si="20"/>
        <v>528.4158592940817</v>
      </c>
      <c r="N220" s="49">
        <f t="shared" si="21"/>
        <v>414.0897457515421</v>
      </c>
      <c r="O220" s="49">
        <f t="shared" si="22"/>
        <v>386.64641141063663</v>
      </c>
      <c r="P220" s="49">
        <f t="shared" si="23"/>
        <v>394.4555908254312</v>
      </c>
    </row>
    <row r="221" spans="1:16" ht="15">
      <c r="A221">
        <v>227</v>
      </c>
      <c r="B221" t="s">
        <v>78</v>
      </c>
      <c r="C221" t="s">
        <v>79</v>
      </c>
      <c r="D221" t="s">
        <v>327</v>
      </c>
      <c r="E221" s="14">
        <v>0.7202020392692312</v>
      </c>
      <c r="F221" s="14">
        <v>0.8280959037910446</v>
      </c>
      <c r="G221" s="14">
        <v>0.8520137438333332</v>
      </c>
      <c r="H221" s="14">
        <v>0.8280959037910446</v>
      </c>
      <c r="I221" s="40">
        <v>11.4</v>
      </c>
      <c r="J221" t="s">
        <v>217</v>
      </c>
      <c r="K221" s="40">
        <f t="shared" si="18"/>
        <v>15.185034276289885</v>
      </c>
      <c r="L221" s="39">
        <f t="shared" si="19"/>
        <v>102.07034531513239</v>
      </c>
      <c r="M221" s="49">
        <f t="shared" si="20"/>
        <v>66.71122193425336</v>
      </c>
      <c r="N221" s="49">
        <f t="shared" si="21"/>
        <v>82.45267107559775</v>
      </c>
      <c r="O221" s="49">
        <f t="shared" si="22"/>
        <v>78.31363005662998</v>
      </c>
      <c r="P221" s="49">
        <f t="shared" si="23"/>
        <v>83.25521429498468</v>
      </c>
    </row>
    <row r="222" spans="1:16" ht="15">
      <c r="A222">
        <v>228</v>
      </c>
      <c r="B222" t="s">
        <v>67</v>
      </c>
      <c r="C222" t="s">
        <v>65</v>
      </c>
      <c r="D222" t="s">
        <v>434</v>
      </c>
      <c r="E222" s="14">
        <v>0.6973370872236726</v>
      </c>
      <c r="F222" s="14">
        <v>0.5587349583846154</v>
      </c>
      <c r="G222" s="14">
        <v>0.64</v>
      </c>
      <c r="H222" s="14">
        <v>0.5587349583846154</v>
      </c>
      <c r="I222" s="40">
        <v>11.7</v>
      </c>
      <c r="J222" t="s">
        <v>217</v>
      </c>
      <c r="K222" s="40">
        <f t="shared" si="18"/>
        <v>15.47886897848357</v>
      </c>
      <c r="L222" s="39">
        <f t="shared" si="19"/>
        <v>107.51315458747668</v>
      </c>
      <c r="M222" s="49">
        <f t="shared" si="20"/>
        <v>71.56629590472117</v>
      </c>
      <c r="N222" s="49">
        <f t="shared" si="21"/>
        <v>59.681479647858886</v>
      </c>
      <c r="O222" s="49">
        <f t="shared" si="22"/>
        <v>56.61455396522148</v>
      </c>
      <c r="P222" s="49">
        <f t="shared" si="23"/>
        <v>60.31455386023265</v>
      </c>
    </row>
    <row r="223" spans="1:16" ht="15">
      <c r="A223">
        <v>229</v>
      </c>
      <c r="B223" t="s">
        <v>224</v>
      </c>
      <c r="C223" t="s">
        <v>225</v>
      </c>
      <c r="D223" t="s">
        <v>437</v>
      </c>
      <c r="E223" s="14">
        <v>0.6651666666666666</v>
      </c>
      <c r="F223" s="14">
        <v>0.6561999999999999</v>
      </c>
      <c r="G223" s="14">
        <v>0.64</v>
      </c>
      <c r="H223" s="14">
        <v>0.6561999999999999</v>
      </c>
      <c r="I223" s="40">
        <v>10.3</v>
      </c>
      <c r="J223" t="s">
        <v>217</v>
      </c>
      <c r="K223" s="40">
        <f t="shared" si="18"/>
        <v>14.037211742904992</v>
      </c>
      <c r="L223" s="39">
        <f t="shared" si="19"/>
        <v>83.3228911548353</v>
      </c>
      <c r="M223" s="49">
        <f t="shared" si="20"/>
        <v>50.73488557519791</v>
      </c>
      <c r="N223" s="49">
        <f t="shared" si="21"/>
        <v>49.68989837976845</v>
      </c>
      <c r="O223" s="49">
        <f t="shared" si="22"/>
        <v>47.3979170808113</v>
      </c>
      <c r="P223" s="49">
        <f t="shared" si="23"/>
        <v>49.78480998302152</v>
      </c>
    </row>
    <row r="224" spans="1:16" ht="15">
      <c r="A224">
        <v>230</v>
      </c>
      <c r="B224" t="s">
        <v>100</v>
      </c>
      <c r="C224" t="s">
        <v>239</v>
      </c>
      <c r="D224" t="s">
        <v>360</v>
      </c>
      <c r="E224" s="14">
        <v>0.7867935802469134</v>
      </c>
      <c r="F224" s="14">
        <v>0.7833333333333333</v>
      </c>
      <c r="G224" s="14">
        <v>0.64</v>
      </c>
      <c r="H224" s="14">
        <v>0.7833333333333333</v>
      </c>
      <c r="I224" s="40">
        <v>18.4</v>
      </c>
      <c r="J224" t="s">
        <v>217</v>
      </c>
      <c r="K224" s="40">
        <f t="shared" si="18"/>
        <v>20.600510718124198</v>
      </c>
      <c r="L224" s="39">
        <f t="shared" si="19"/>
        <v>265.90440219984004</v>
      </c>
      <c r="M224" s="49">
        <f t="shared" si="20"/>
        <v>242.48653989657944</v>
      </c>
      <c r="N224" s="49">
        <f t="shared" si="21"/>
        <v>283.50416356067745</v>
      </c>
      <c r="O224" s="49">
        <f t="shared" si="22"/>
        <v>263.52220719437395</v>
      </c>
      <c r="P224" s="49">
        <f t="shared" si="23"/>
        <v>278.33355604608585</v>
      </c>
    </row>
    <row r="225" spans="1:16" ht="15">
      <c r="A225">
        <v>231</v>
      </c>
      <c r="B225" t="s">
        <v>20</v>
      </c>
      <c r="C225" t="s">
        <v>19</v>
      </c>
      <c r="D225" t="s">
        <v>350</v>
      </c>
      <c r="E225" s="14">
        <v>0.6100528420666669</v>
      </c>
      <c r="F225" s="14">
        <v>0.5250412620547943</v>
      </c>
      <c r="G225" s="14">
        <v>0.42500000000000004</v>
      </c>
      <c r="H225" s="14">
        <v>0.5250412620547943</v>
      </c>
      <c r="I225" s="40">
        <v>11.4</v>
      </c>
      <c r="J225" t="s">
        <v>217</v>
      </c>
      <c r="K225" s="40">
        <f t="shared" si="18"/>
        <v>15.185034276289885</v>
      </c>
      <c r="L225" s="39">
        <f t="shared" si="19"/>
        <v>102.07034531513239</v>
      </c>
      <c r="M225" s="49">
        <f t="shared" si="20"/>
        <v>66.71122193425336</v>
      </c>
      <c r="N225" s="49">
        <f t="shared" si="21"/>
        <v>52.277827100862474</v>
      </c>
      <c r="O225" s="49">
        <f t="shared" si="22"/>
        <v>49.65353284901727</v>
      </c>
      <c r="P225" s="49">
        <f t="shared" si="23"/>
        <v>52.78666708283965</v>
      </c>
    </row>
    <row r="226" spans="1:16" ht="15">
      <c r="A226">
        <v>232</v>
      </c>
      <c r="B226" t="s">
        <v>50</v>
      </c>
      <c r="C226" t="s">
        <v>51</v>
      </c>
      <c r="D226" t="s">
        <v>438</v>
      </c>
      <c r="E226" s="14">
        <v>0.6852189999999998</v>
      </c>
      <c r="F226" s="14">
        <v>0.61785</v>
      </c>
      <c r="G226" s="14">
        <v>0.64</v>
      </c>
      <c r="H226" s="14">
        <v>0.61785</v>
      </c>
      <c r="I226" s="40">
        <v>10.7</v>
      </c>
      <c r="J226" t="s">
        <v>217</v>
      </c>
      <c r="K226" s="40">
        <f t="shared" si="18"/>
        <v>14.468197203484435</v>
      </c>
      <c r="L226" s="39">
        <f t="shared" si="19"/>
        <v>89.92023572737384</v>
      </c>
      <c r="M226" s="49">
        <f t="shared" si="20"/>
        <v>56.21898546818586</v>
      </c>
      <c r="N226" s="49">
        <f t="shared" si="21"/>
        <v>51.84313458435617</v>
      </c>
      <c r="O226" s="49">
        <f t="shared" si="22"/>
        <v>49.37910405651938</v>
      </c>
      <c r="P226" s="49">
        <f t="shared" si="23"/>
        <v>52.139919147419846</v>
      </c>
    </row>
    <row r="227" spans="1:16" ht="15">
      <c r="A227">
        <v>233</v>
      </c>
      <c r="B227" t="s">
        <v>33</v>
      </c>
      <c r="C227" t="s">
        <v>227</v>
      </c>
      <c r="D227" t="s">
        <v>336</v>
      </c>
      <c r="E227" s="14">
        <v>0.5553635116149732</v>
      </c>
      <c r="F227" s="14">
        <v>0.5206959999999999</v>
      </c>
      <c r="G227" s="14">
        <v>0.64</v>
      </c>
      <c r="H227" s="14">
        <v>0.5206959999999999</v>
      </c>
      <c r="I227" s="40">
        <v>14.9</v>
      </c>
      <c r="J227" t="s">
        <v>217</v>
      </c>
      <c r="K227" s="40">
        <f t="shared" si="18"/>
        <v>18.213798040906383</v>
      </c>
      <c r="L227" s="39">
        <f t="shared" si="19"/>
        <v>174.3662462558675</v>
      </c>
      <c r="M227" s="49">
        <f t="shared" si="20"/>
        <v>137.67822423553048</v>
      </c>
      <c r="N227" s="49">
        <f t="shared" si="21"/>
        <v>106.99776215902055</v>
      </c>
      <c r="O227" s="49">
        <f t="shared" si="22"/>
        <v>100.23903471998425</v>
      </c>
      <c r="P227" s="49">
        <f t="shared" si="23"/>
        <v>107.26613249750959</v>
      </c>
    </row>
    <row r="228" spans="1:16" ht="15">
      <c r="A228">
        <v>234</v>
      </c>
      <c r="B228" t="s">
        <v>261</v>
      </c>
      <c r="C228" t="s">
        <v>261</v>
      </c>
      <c r="D228" t="s">
        <v>413</v>
      </c>
      <c r="E228" s="14"/>
      <c r="F228" s="14"/>
      <c r="G228" s="14">
        <v>0.64</v>
      </c>
      <c r="H228" s="14">
        <v>0.64</v>
      </c>
      <c r="I228" s="40">
        <v>17.5</v>
      </c>
      <c r="J228" t="s">
        <v>217</v>
      </c>
      <c r="K228" s="40">
        <f t="shared" si="18"/>
        <v>20.033216365074146</v>
      </c>
      <c r="L228" s="39">
        <f t="shared" si="19"/>
        <v>240.52818754046854</v>
      </c>
      <c r="M228" s="49">
        <f t="shared" si="20"/>
        <v>212.13507722333046</v>
      </c>
      <c r="N228" s="49">
        <f t="shared" si="21"/>
        <v>202.63649167601713</v>
      </c>
      <c r="O228" s="49">
        <f t="shared" si="22"/>
        <v>188.5991806000384</v>
      </c>
      <c r="P228" s="49">
        <f t="shared" si="23"/>
        <v>200.03780494391705</v>
      </c>
    </row>
    <row r="229" spans="1:16" ht="15">
      <c r="A229">
        <v>235</v>
      </c>
      <c r="B229" t="s">
        <v>87</v>
      </c>
      <c r="C229" t="s">
        <v>138</v>
      </c>
      <c r="D229" t="s">
        <v>439</v>
      </c>
      <c r="E229" s="14">
        <v>0.589108696704762</v>
      </c>
      <c r="F229" s="14">
        <v>0.5433520127058823</v>
      </c>
      <c r="G229" s="14">
        <v>0.64</v>
      </c>
      <c r="H229" s="14">
        <v>0.5433520127058823</v>
      </c>
      <c r="I229" s="40">
        <v>10.3</v>
      </c>
      <c r="J229" t="s">
        <v>217</v>
      </c>
      <c r="K229" s="40">
        <f t="shared" si="18"/>
        <v>14.037211742904992</v>
      </c>
      <c r="L229" s="39">
        <f t="shared" si="19"/>
        <v>83.3228911548353</v>
      </c>
      <c r="M229" s="49">
        <f t="shared" si="20"/>
        <v>50.73488557519791</v>
      </c>
      <c r="N229" s="49">
        <f t="shared" si="21"/>
        <v>41.14463013684539</v>
      </c>
      <c r="O229" s="49">
        <f t="shared" si="22"/>
        <v>39.24680530924313</v>
      </c>
      <c r="P229" s="49">
        <f t="shared" si="23"/>
        <v>41.223219607520015</v>
      </c>
    </row>
    <row r="230" spans="1:16" ht="15">
      <c r="A230">
        <v>236</v>
      </c>
      <c r="B230" t="s">
        <v>103</v>
      </c>
      <c r="C230" t="s">
        <v>243</v>
      </c>
      <c r="D230" t="s">
        <v>440</v>
      </c>
      <c r="E230" s="14">
        <v>0.7031883169552239</v>
      </c>
      <c r="F230" s="14">
        <v>0.7054494450434783</v>
      </c>
      <c r="G230" s="14">
        <v>0.64</v>
      </c>
      <c r="H230" s="14">
        <v>0.7054494450434783</v>
      </c>
      <c r="I230" s="40">
        <v>33</v>
      </c>
      <c r="J230" t="s">
        <v>217</v>
      </c>
      <c r="K230" s="40">
        <f t="shared" si="18"/>
        <v>27.20849353530882</v>
      </c>
      <c r="L230" s="39">
        <f t="shared" si="19"/>
        <v>855.2985999398212</v>
      </c>
      <c r="M230" s="49">
        <f t="shared" si="20"/>
        <v>1069.7630859963026</v>
      </c>
      <c r="N230" s="49">
        <f t="shared" si="21"/>
        <v>1126.3638437971497</v>
      </c>
      <c r="O230" s="49">
        <f t="shared" si="22"/>
        <v>1087.9881232262708</v>
      </c>
      <c r="P230" s="49">
        <f t="shared" si="23"/>
        <v>1064.8871831578094</v>
      </c>
    </row>
    <row r="231" spans="1:16" ht="15">
      <c r="A231">
        <v>237</v>
      </c>
      <c r="B231" t="s">
        <v>222</v>
      </c>
      <c r="C231" t="s">
        <v>223</v>
      </c>
      <c r="D231" t="s">
        <v>441</v>
      </c>
      <c r="E231" s="14">
        <v>0.7948705822400001</v>
      </c>
      <c r="F231" s="14">
        <v>0.8089068565000002</v>
      </c>
      <c r="G231" s="14">
        <v>0.8211529111999999</v>
      </c>
      <c r="H231" s="14">
        <v>0.8089068565000002</v>
      </c>
      <c r="I231" s="40">
        <v>23.9</v>
      </c>
      <c r="J231" t="s">
        <v>217</v>
      </c>
      <c r="K231" s="40">
        <f t="shared" si="18"/>
        <v>23.558913127500603</v>
      </c>
      <c r="L231" s="39">
        <f t="shared" si="19"/>
        <v>448.6272849142564</v>
      </c>
      <c r="M231" s="49">
        <f t="shared" si="20"/>
        <v>480.7589226839168</v>
      </c>
      <c r="N231" s="49">
        <f t="shared" si="21"/>
        <v>580.4316251978712</v>
      </c>
      <c r="O231" s="49">
        <f t="shared" si="22"/>
        <v>540.8918964550262</v>
      </c>
      <c r="P231" s="49">
        <f t="shared" si="23"/>
        <v>554.5681156507984</v>
      </c>
    </row>
    <row r="232" spans="1:16" ht="15">
      <c r="A232">
        <v>238</v>
      </c>
      <c r="B232" t="s">
        <v>17</v>
      </c>
      <c r="C232" t="s">
        <v>273</v>
      </c>
      <c r="D232" t="s">
        <v>442</v>
      </c>
      <c r="E232" s="14">
        <v>0.462706368</v>
      </c>
      <c r="F232" s="14">
        <v>0.65</v>
      </c>
      <c r="G232" s="14">
        <v>0.64</v>
      </c>
      <c r="H232" s="14">
        <v>0.65</v>
      </c>
      <c r="I232" s="40">
        <v>20.4</v>
      </c>
      <c r="J232" t="s">
        <v>217</v>
      </c>
      <c r="K232" s="40">
        <f t="shared" si="18"/>
        <v>21.767730798417126</v>
      </c>
      <c r="L232" s="39">
        <f t="shared" si="19"/>
        <v>326.85129967948205</v>
      </c>
      <c r="M232" s="49">
        <f t="shared" si="20"/>
        <v>318.58160265751</v>
      </c>
      <c r="N232" s="49">
        <f t="shared" si="21"/>
        <v>309.0717040707187</v>
      </c>
      <c r="O232" s="49">
        <f t="shared" si="22"/>
        <v>286.97149376729254</v>
      </c>
      <c r="P232" s="49">
        <f t="shared" si="23"/>
        <v>299.9799143243781</v>
      </c>
    </row>
    <row r="233" spans="1:16" ht="15">
      <c r="A233">
        <v>239</v>
      </c>
      <c r="B233" t="s">
        <v>50</v>
      </c>
      <c r="C233" t="s">
        <v>51</v>
      </c>
      <c r="D233" t="s">
        <v>323</v>
      </c>
      <c r="E233" s="14">
        <v>0.6852189999999998</v>
      </c>
      <c r="F233" s="14">
        <v>0.61785</v>
      </c>
      <c r="G233" s="14">
        <v>0.64</v>
      </c>
      <c r="H233" s="14">
        <v>0.61785</v>
      </c>
      <c r="I233" s="40">
        <v>12.8</v>
      </c>
      <c r="J233" t="s">
        <v>217</v>
      </c>
      <c r="K233" s="40">
        <f t="shared" si="18"/>
        <v>16.495323773510066</v>
      </c>
      <c r="L233" s="39">
        <f t="shared" si="19"/>
        <v>128.67963509103794</v>
      </c>
      <c r="M233" s="49">
        <f t="shared" si="20"/>
        <v>91.27729391963462</v>
      </c>
      <c r="N233" s="49">
        <f t="shared" si="21"/>
        <v>84.17265081827799</v>
      </c>
      <c r="O233" s="49">
        <f t="shared" si="22"/>
        <v>79.47940410515831</v>
      </c>
      <c r="P233" s="49">
        <f t="shared" si="23"/>
        <v>85.06857581288648</v>
      </c>
    </row>
    <row r="234" spans="1:16" ht="15">
      <c r="A234">
        <v>240</v>
      </c>
      <c r="B234" t="s">
        <v>173</v>
      </c>
      <c r="C234" t="s">
        <v>232</v>
      </c>
      <c r="D234" t="s">
        <v>345</v>
      </c>
      <c r="E234" s="14">
        <v>0.7995079823082191</v>
      </c>
      <c r="F234" s="14">
        <v>0.7893373108571428</v>
      </c>
      <c r="G234" s="14">
        <v>0.64</v>
      </c>
      <c r="H234" s="14">
        <v>0.7893373108571428</v>
      </c>
      <c r="I234" s="40">
        <v>16</v>
      </c>
      <c r="J234" t="s">
        <v>217</v>
      </c>
      <c r="K234" s="40">
        <f t="shared" si="18"/>
        <v>19.019523625976404</v>
      </c>
      <c r="L234" s="39">
        <f t="shared" si="19"/>
        <v>201.06192982974676</v>
      </c>
      <c r="M234" s="49">
        <f t="shared" si="20"/>
        <v>166.81749781335475</v>
      </c>
      <c r="N234" s="49">
        <f t="shared" si="21"/>
        <v>196.53026138494138</v>
      </c>
      <c r="O234" s="49">
        <f t="shared" si="22"/>
        <v>183.5171072674734</v>
      </c>
      <c r="P234" s="49">
        <f t="shared" si="23"/>
        <v>195.79768813794266</v>
      </c>
    </row>
    <row r="235" spans="1:16" ht="15">
      <c r="A235">
        <v>241</v>
      </c>
      <c r="B235" t="s">
        <v>173</v>
      </c>
      <c r="C235" t="s">
        <v>174</v>
      </c>
      <c r="D235" t="s">
        <v>443</v>
      </c>
      <c r="E235" s="14">
        <v>0.7995079823082191</v>
      </c>
      <c r="F235" s="14">
        <v>0.799216</v>
      </c>
      <c r="G235" s="14">
        <v>0.64</v>
      </c>
      <c r="H235" s="14">
        <v>0.799216</v>
      </c>
      <c r="I235" s="40">
        <v>13.4</v>
      </c>
      <c r="J235" t="s">
        <v>217</v>
      </c>
      <c r="K235" s="40">
        <f t="shared" si="18"/>
        <v>17.013521245096065</v>
      </c>
      <c r="L235" s="39">
        <f t="shared" si="19"/>
        <v>141.0260942196458</v>
      </c>
      <c r="M235" s="49">
        <f t="shared" si="20"/>
        <v>103.33333221703982</v>
      </c>
      <c r="N235" s="49">
        <f t="shared" si="21"/>
        <v>123.26216782264731</v>
      </c>
      <c r="O235" s="49">
        <f t="shared" si="22"/>
        <v>116.1071608010921</v>
      </c>
      <c r="P235" s="49">
        <f t="shared" si="23"/>
        <v>124.38651540494942</v>
      </c>
    </row>
    <row r="236" spans="1:16" ht="15">
      <c r="A236">
        <v>242</v>
      </c>
      <c r="B236" t="s">
        <v>20</v>
      </c>
      <c r="C236" t="s">
        <v>19</v>
      </c>
      <c r="D236" t="s">
        <v>424</v>
      </c>
      <c r="E236" s="14">
        <v>0.6100528420666669</v>
      </c>
      <c r="F236" s="14">
        <v>0.5250412620547943</v>
      </c>
      <c r="G236" s="14">
        <v>0.64</v>
      </c>
      <c r="H236" s="14">
        <v>0.5250412620547943</v>
      </c>
      <c r="I236" s="40">
        <v>19.2</v>
      </c>
      <c r="J236" t="s">
        <v>217</v>
      </c>
      <c r="K236" s="40">
        <f t="shared" si="18"/>
        <v>21.08194507642962</v>
      </c>
      <c r="L236" s="39">
        <f t="shared" si="19"/>
        <v>289.52917895483534</v>
      </c>
      <c r="M236" s="49">
        <f t="shared" si="20"/>
        <v>271.48568168359304</v>
      </c>
      <c r="N236" s="49">
        <f t="shared" si="21"/>
        <v>212.7480372253132</v>
      </c>
      <c r="O236" s="49">
        <f t="shared" si="22"/>
        <v>197.60819350985577</v>
      </c>
      <c r="P236" s="49">
        <f t="shared" si="23"/>
        <v>207.87961197835983</v>
      </c>
    </row>
    <row r="237" spans="1:16" ht="15">
      <c r="A237">
        <v>243</v>
      </c>
      <c r="B237" t="s">
        <v>25</v>
      </c>
      <c r="C237" t="s">
        <v>24</v>
      </c>
      <c r="D237" t="s">
        <v>444</v>
      </c>
      <c r="E237" s="14">
        <v>0.7696570196103286</v>
      </c>
      <c r="F237" s="14">
        <v>0.7832335102884614</v>
      </c>
      <c r="G237" s="14">
        <v>0.64</v>
      </c>
      <c r="H237" s="14">
        <v>0.7832335102884614</v>
      </c>
      <c r="I237" s="40">
        <v>20.9</v>
      </c>
      <c r="J237" t="s">
        <v>217</v>
      </c>
      <c r="K237" s="40">
        <f t="shared" si="18"/>
        <v>22.04164248627729</v>
      </c>
      <c r="L237" s="39">
        <f t="shared" si="19"/>
        <v>343.0697717536393</v>
      </c>
      <c r="M237" s="49">
        <f t="shared" si="20"/>
        <v>339.48539380984784</v>
      </c>
      <c r="N237" s="49">
        <f t="shared" si="21"/>
        <v>396.8602040079818</v>
      </c>
      <c r="O237" s="49">
        <f t="shared" si="22"/>
        <v>368.51936941646795</v>
      </c>
      <c r="P237" s="49">
        <f t="shared" si="23"/>
        <v>384.178550627944</v>
      </c>
    </row>
    <row r="238" spans="1:16" ht="15">
      <c r="A238">
        <v>245</v>
      </c>
      <c r="B238" t="s">
        <v>173</v>
      </c>
      <c r="C238" t="s">
        <v>185</v>
      </c>
      <c r="D238" t="s">
        <v>387</v>
      </c>
      <c r="E238" s="14">
        <v>0.7995079823082191</v>
      </c>
      <c r="F238" s="14">
        <v>0.8192344292857148</v>
      </c>
      <c r="G238" s="14">
        <v>0.64</v>
      </c>
      <c r="H238" s="14">
        <v>0.8192344292857148</v>
      </c>
      <c r="I238" s="40">
        <v>44.5</v>
      </c>
      <c r="J238" t="s">
        <v>217</v>
      </c>
      <c r="K238" s="40">
        <f t="shared" si="18"/>
        <v>30.590573707915865</v>
      </c>
      <c r="L238" s="39">
        <f t="shared" si="19"/>
        <v>1555.284713067797</v>
      </c>
      <c r="M238" s="49">
        <f t="shared" si="20"/>
        <v>2105.8883725831543</v>
      </c>
      <c r="N238" s="49">
        <f t="shared" si="21"/>
        <v>2574.9496403769895</v>
      </c>
      <c r="O238" s="49">
        <f t="shared" si="22"/>
        <v>2696.998706254357</v>
      </c>
      <c r="P238" s="49">
        <f t="shared" si="23"/>
        <v>2528.256701538458</v>
      </c>
    </row>
    <row r="239" spans="1:16" ht="15">
      <c r="A239">
        <v>246</v>
      </c>
      <c r="B239" t="s">
        <v>274</v>
      </c>
      <c r="C239" t="s">
        <v>275</v>
      </c>
      <c r="D239" t="s">
        <v>445</v>
      </c>
      <c r="E239" s="14">
        <v>0.6429919444444444</v>
      </c>
      <c r="F239" s="14">
        <v>0.6349236666666667</v>
      </c>
      <c r="G239" s="14">
        <v>0.62</v>
      </c>
      <c r="H239" s="14">
        <v>0.6349236666666667</v>
      </c>
      <c r="I239" s="40">
        <v>10.4</v>
      </c>
      <c r="J239" t="s">
        <v>217</v>
      </c>
      <c r="K239" s="40">
        <f t="shared" si="18"/>
        <v>14.146507279138563</v>
      </c>
      <c r="L239" s="39">
        <f t="shared" si="19"/>
        <v>84.94866535306801</v>
      </c>
      <c r="M239" s="49">
        <f t="shared" si="20"/>
        <v>52.071754412778176</v>
      </c>
      <c r="N239" s="49">
        <f t="shared" si="21"/>
        <v>49.345655584369105</v>
      </c>
      <c r="O239" s="49">
        <f t="shared" si="22"/>
        <v>47.052822266699664</v>
      </c>
      <c r="P239" s="49">
        <f t="shared" si="23"/>
        <v>49.49288259265451</v>
      </c>
    </row>
    <row r="240" spans="1:16" ht="15">
      <c r="A240">
        <v>247</v>
      </c>
      <c r="B240" t="s">
        <v>30</v>
      </c>
      <c r="C240" t="s">
        <v>276</v>
      </c>
      <c r="D240" t="s">
        <v>446</v>
      </c>
      <c r="E240" s="14">
        <v>0.6089372227654867</v>
      </c>
      <c r="F240" s="14">
        <v>0.82</v>
      </c>
      <c r="G240" s="14">
        <v>0.64</v>
      </c>
      <c r="H240" s="14">
        <v>0.82</v>
      </c>
      <c r="I240" s="40">
        <v>24.1</v>
      </c>
      <c r="J240" t="s">
        <v>217</v>
      </c>
      <c r="K240" s="40">
        <f t="shared" si="18"/>
        <v>23.65318033969764</v>
      </c>
      <c r="L240" s="39">
        <f t="shared" si="19"/>
        <v>456.167107282872</v>
      </c>
      <c r="M240" s="49">
        <f t="shared" si="20"/>
        <v>491.14025602063487</v>
      </c>
      <c r="N240" s="49">
        <f t="shared" si="21"/>
        <v>601.0970297565979</v>
      </c>
      <c r="O240" s="49">
        <f t="shared" si="22"/>
        <v>560.3766512651059</v>
      </c>
      <c r="P240" s="49">
        <f t="shared" si="23"/>
        <v>573.9086994163159</v>
      </c>
    </row>
    <row r="241" spans="1:16" ht="15">
      <c r="A241">
        <v>248</v>
      </c>
      <c r="B241" t="s">
        <v>25</v>
      </c>
      <c r="C241" t="s">
        <v>231</v>
      </c>
      <c r="D241" t="s">
        <v>343</v>
      </c>
      <c r="E241" s="14">
        <v>0.7696570196103286</v>
      </c>
      <c r="F241" s="14">
        <v>0.6495742685185186</v>
      </c>
      <c r="G241" s="14">
        <v>0.6572079304545455</v>
      </c>
      <c r="H241" s="14">
        <v>0.6495742685185186</v>
      </c>
      <c r="I241" s="40">
        <v>21.4</v>
      </c>
      <c r="J241" t="s">
        <v>217</v>
      </c>
      <c r="K241" s="40">
        <f t="shared" si="18"/>
        <v>22.309078109978536</v>
      </c>
      <c r="L241" s="39">
        <f t="shared" si="19"/>
        <v>359.68094290949534</v>
      </c>
      <c r="M241" s="49">
        <f t="shared" si="20"/>
        <v>361.14429008330285</v>
      </c>
      <c r="N241" s="49">
        <f t="shared" si="21"/>
        <v>350.13438516492704</v>
      </c>
      <c r="O241" s="49">
        <f t="shared" si="22"/>
        <v>325.20990260912276</v>
      </c>
      <c r="P241" s="49">
        <f t="shared" si="23"/>
        <v>338.0985522293952</v>
      </c>
    </row>
    <row r="242" spans="1:16" ht="15">
      <c r="A242">
        <v>249</v>
      </c>
      <c r="B242" t="s">
        <v>169</v>
      </c>
      <c r="C242" t="s">
        <v>170</v>
      </c>
      <c r="D242" t="s">
        <v>447</v>
      </c>
      <c r="E242" s="14">
        <v>0.5601710820000002</v>
      </c>
      <c r="F242" s="14">
        <v>0.5784507843137254</v>
      </c>
      <c r="G242" s="14">
        <v>0.57</v>
      </c>
      <c r="H242" s="14">
        <v>0.5784507843137254</v>
      </c>
      <c r="I242" s="40">
        <v>10.5</v>
      </c>
      <c r="J242" t="s">
        <v>217</v>
      </c>
      <c r="K242" s="40">
        <f t="shared" si="18"/>
        <v>14.254756909033256</v>
      </c>
      <c r="L242" s="39">
        <f t="shared" si="19"/>
        <v>86.59014751456867</v>
      </c>
      <c r="M242" s="49">
        <f t="shared" si="20"/>
        <v>53.43129615965491</v>
      </c>
      <c r="N242" s="49">
        <f t="shared" si="21"/>
        <v>46.13041070216617</v>
      </c>
      <c r="O242" s="49">
        <f t="shared" si="22"/>
        <v>43.97095103814481</v>
      </c>
      <c r="P242" s="49">
        <f t="shared" si="23"/>
        <v>46.313772214372484</v>
      </c>
    </row>
    <row r="243" spans="1:16" ht="15">
      <c r="A243">
        <v>250</v>
      </c>
      <c r="B243" t="s">
        <v>25</v>
      </c>
      <c r="C243" t="s">
        <v>231</v>
      </c>
      <c r="D243" t="s">
        <v>428</v>
      </c>
      <c r="E243" s="14">
        <v>0.7696570196103286</v>
      </c>
      <c r="F243" s="14">
        <v>0.6495742685185186</v>
      </c>
      <c r="G243" s="14">
        <v>0.64</v>
      </c>
      <c r="H243" s="14">
        <v>0.6495742685185186</v>
      </c>
      <c r="I243" s="40">
        <v>17.4</v>
      </c>
      <c r="J243" t="s">
        <v>217</v>
      </c>
      <c r="K243" s="40">
        <f t="shared" si="18"/>
        <v>19.9683909727661</v>
      </c>
      <c r="L243" s="39">
        <f t="shared" si="19"/>
        <v>237.7871479502114</v>
      </c>
      <c r="M243" s="49">
        <f t="shared" si="20"/>
        <v>208.91012259029253</v>
      </c>
      <c r="N243" s="49">
        <f t="shared" si="21"/>
        <v>202.541253832393</v>
      </c>
      <c r="O243" s="49">
        <f t="shared" si="22"/>
        <v>188.5436342494265</v>
      </c>
      <c r="P243" s="49">
        <f t="shared" si="23"/>
        <v>200.06711439124405</v>
      </c>
    </row>
    <row r="244" spans="1:16" ht="15">
      <c r="A244">
        <v>251</v>
      </c>
      <c r="B244" t="s">
        <v>25</v>
      </c>
      <c r="C244" t="s">
        <v>231</v>
      </c>
      <c r="D244" t="s">
        <v>343</v>
      </c>
      <c r="E244" s="14">
        <v>0.7696570196103286</v>
      </c>
      <c r="F244" s="14">
        <v>0.6495742685185186</v>
      </c>
      <c r="G244" s="14">
        <v>0.6572079304545455</v>
      </c>
      <c r="H244" s="14">
        <v>0.6495742685185186</v>
      </c>
      <c r="I244" s="40">
        <v>10</v>
      </c>
      <c r="J244" t="s">
        <v>217</v>
      </c>
      <c r="K244" s="40">
        <f t="shared" si="18"/>
        <v>13.702842571948645</v>
      </c>
      <c r="L244" s="39">
        <f t="shared" si="19"/>
        <v>78.53981633974483</v>
      </c>
      <c r="M244" s="49">
        <f t="shared" si="20"/>
        <v>46.85882172601384</v>
      </c>
      <c r="N244" s="49">
        <f t="shared" si="21"/>
        <v>45.43027589002255</v>
      </c>
      <c r="O244" s="49">
        <f t="shared" si="22"/>
        <v>43.37836331956385</v>
      </c>
      <c r="P244" s="49">
        <f t="shared" si="23"/>
        <v>45.34660819863579</v>
      </c>
    </row>
    <row r="245" spans="1:16" ht="15">
      <c r="A245">
        <v>252</v>
      </c>
      <c r="B245" t="s">
        <v>173</v>
      </c>
      <c r="C245" t="s">
        <v>185</v>
      </c>
      <c r="D245" t="s">
        <v>352</v>
      </c>
      <c r="E245" s="14">
        <v>0.7995079823082191</v>
      </c>
      <c r="F245" s="14">
        <v>0.8192344292857148</v>
      </c>
      <c r="G245" s="14">
        <v>0.6416666666666666</v>
      </c>
      <c r="H245" s="14">
        <v>0.8192344292857148</v>
      </c>
      <c r="I245" s="40">
        <v>16</v>
      </c>
      <c r="J245" t="s">
        <v>217</v>
      </c>
      <c r="K245" s="40">
        <f t="shared" si="18"/>
        <v>19.019523625976404</v>
      </c>
      <c r="L245" s="39">
        <f t="shared" si="19"/>
        <v>201.06192982974676</v>
      </c>
      <c r="M245" s="49">
        <f t="shared" si="20"/>
        <v>166.81749781335475</v>
      </c>
      <c r="N245" s="49">
        <f t="shared" si="21"/>
        <v>203.97408599402183</v>
      </c>
      <c r="O245" s="49">
        <f t="shared" si="22"/>
        <v>190.46804270936533</v>
      </c>
      <c r="P245" s="49">
        <f t="shared" si="23"/>
        <v>203.21376563710984</v>
      </c>
    </row>
    <row r="246" spans="1:16" ht="15">
      <c r="A246">
        <v>254</v>
      </c>
      <c r="B246" t="s">
        <v>173</v>
      </c>
      <c r="C246" t="s">
        <v>232</v>
      </c>
      <c r="D246" t="s">
        <v>345</v>
      </c>
      <c r="E246" s="14">
        <v>0.7995079823082191</v>
      </c>
      <c r="F246" s="14">
        <v>0.7893373108571428</v>
      </c>
      <c r="G246" s="14">
        <v>0.64</v>
      </c>
      <c r="H246" s="14">
        <v>0.7893373108571428</v>
      </c>
      <c r="I246" s="40">
        <v>16.9</v>
      </c>
      <c r="J246" t="s">
        <v>217</v>
      </c>
      <c r="K246" s="40">
        <f t="shared" si="18"/>
        <v>19.638571691261156</v>
      </c>
      <c r="L246" s="39">
        <f t="shared" si="19"/>
        <v>224.31756944794517</v>
      </c>
      <c r="M246" s="49">
        <f t="shared" si="20"/>
        <v>193.22434745979075</v>
      </c>
      <c r="N246" s="49">
        <f t="shared" si="21"/>
        <v>227.64057733736925</v>
      </c>
      <c r="O246" s="49">
        <f t="shared" si="22"/>
        <v>212.11418538171412</v>
      </c>
      <c r="P246" s="49">
        <f t="shared" si="23"/>
        <v>225.55438095466553</v>
      </c>
    </row>
    <row r="247" spans="1:16" ht="15">
      <c r="A247">
        <v>255</v>
      </c>
      <c r="B247" t="s">
        <v>78</v>
      </c>
      <c r="C247" t="s">
        <v>79</v>
      </c>
      <c r="D247" t="s">
        <v>353</v>
      </c>
      <c r="E247" s="14">
        <v>0.7202020392692312</v>
      </c>
      <c r="F247" s="14">
        <v>0.8280959037910446</v>
      </c>
      <c r="G247" s="14">
        <v>0.789</v>
      </c>
      <c r="H247" s="14">
        <v>0.8280959037910446</v>
      </c>
      <c r="I247" s="40">
        <v>31.6</v>
      </c>
      <c r="J247" t="s">
        <v>217</v>
      </c>
      <c r="K247" s="40">
        <f t="shared" si="18"/>
        <v>26.718113348146503</v>
      </c>
      <c r="L247" s="39">
        <f t="shared" si="19"/>
        <v>784.267190042156</v>
      </c>
      <c r="M247" s="49">
        <f t="shared" si="20"/>
        <v>964.2783455656809</v>
      </c>
      <c r="N247" s="49">
        <f t="shared" si="21"/>
        <v>1191.8133553393218</v>
      </c>
      <c r="O247" s="49">
        <f t="shared" si="22"/>
        <v>1142.5587135643914</v>
      </c>
      <c r="P247" s="49">
        <f t="shared" si="23"/>
        <v>1125.5529147319946</v>
      </c>
    </row>
    <row r="248" spans="1:16" ht="15">
      <c r="A248">
        <v>256</v>
      </c>
      <c r="B248" t="s">
        <v>254</v>
      </c>
      <c r="C248" t="s">
        <v>277</v>
      </c>
      <c r="D248" t="s">
        <v>448</v>
      </c>
      <c r="E248" s="14">
        <v>0.7722069952280701</v>
      </c>
      <c r="F248" s="14">
        <v>0.8047488909166667</v>
      </c>
      <c r="G248" s="14">
        <v>0.64</v>
      </c>
      <c r="H248" s="14">
        <v>0.8047488909166667</v>
      </c>
      <c r="I248" s="40">
        <v>17</v>
      </c>
      <c r="J248" t="s">
        <v>217</v>
      </c>
      <c r="K248" s="40">
        <f t="shared" si="18"/>
        <v>19.70530934796391</v>
      </c>
      <c r="L248" s="39">
        <f t="shared" si="19"/>
        <v>226.98006922186255</v>
      </c>
      <c r="M248" s="49">
        <f t="shared" si="20"/>
        <v>196.3031305048348</v>
      </c>
      <c r="N248" s="49">
        <f t="shared" si="21"/>
        <v>235.78317396602307</v>
      </c>
      <c r="O248" s="49">
        <f t="shared" si="22"/>
        <v>219.65602993453786</v>
      </c>
      <c r="P248" s="49">
        <f t="shared" si="23"/>
        <v>233.47845676836567</v>
      </c>
    </row>
    <row r="249" spans="1:16" ht="15">
      <c r="A249">
        <v>257</v>
      </c>
      <c r="B249" t="s">
        <v>78</v>
      </c>
      <c r="C249" t="s">
        <v>79</v>
      </c>
      <c r="D249" t="s">
        <v>327</v>
      </c>
      <c r="E249" s="14">
        <v>0.7202020392692312</v>
      </c>
      <c r="F249" s="14">
        <v>0.8280959037910446</v>
      </c>
      <c r="G249" s="14">
        <v>0.8520137438333332</v>
      </c>
      <c r="H249" s="14">
        <v>0.8280959037910446</v>
      </c>
      <c r="I249" s="40">
        <v>11.3</v>
      </c>
      <c r="J249" t="s">
        <v>217</v>
      </c>
      <c r="K249" s="40">
        <f t="shared" si="18"/>
        <v>15.085368433325351</v>
      </c>
      <c r="L249" s="39">
        <f t="shared" si="19"/>
        <v>100.28749148422018</v>
      </c>
      <c r="M249" s="49">
        <f t="shared" si="20"/>
        <v>65.14118812098067</v>
      </c>
      <c r="N249" s="49">
        <f t="shared" si="21"/>
        <v>80.51216574785961</v>
      </c>
      <c r="O249" s="49">
        <f t="shared" si="22"/>
        <v>76.50212957257057</v>
      </c>
      <c r="P249" s="49">
        <f t="shared" si="23"/>
        <v>81.26410792199022</v>
      </c>
    </row>
    <row r="250" spans="1:16" ht="15">
      <c r="A250">
        <v>258</v>
      </c>
      <c r="B250" t="s">
        <v>67</v>
      </c>
      <c r="C250" t="s">
        <v>65</v>
      </c>
      <c r="D250" t="s">
        <v>432</v>
      </c>
      <c r="E250" s="14">
        <v>0.6973370872236726</v>
      </c>
      <c r="F250" s="14">
        <v>0.5587349583846154</v>
      </c>
      <c r="G250" s="14">
        <v>0.5544925</v>
      </c>
      <c r="H250" s="14">
        <v>0.5587349583846154</v>
      </c>
      <c r="I250" s="40">
        <v>12.5</v>
      </c>
      <c r="J250" t="s">
        <v>217</v>
      </c>
      <c r="K250" s="40">
        <f t="shared" si="18"/>
        <v>16.22704242441499</v>
      </c>
      <c r="L250" s="39">
        <f t="shared" si="19"/>
        <v>122.7184630308513</v>
      </c>
      <c r="M250" s="49">
        <f t="shared" si="20"/>
        <v>85.59870392487821</v>
      </c>
      <c r="N250" s="49">
        <f t="shared" si="21"/>
        <v>71.38356458991618</v>
      </c>
      <c r="O250" s="49">
        <f t="shared" si="22"/>
        <v>67.48753950318701</v>
      </c>
      <c r="P250" s="49">
        <f t="shared" si="23"/>
        <v>72.17230399086299</v>
      </c>
    </row>
    <row r="251" spans="1:16" ht="15">
      <c r="A251">
        <v>259</v>
      </c>
      <c r="B251" t="s">
        <v>100</v>
      </c>
      <c r="C251" t="s">
        <v>261</v>
      </c>
      <c r="D251" t="s">
        <v>413</v>
      </c>
      <c r="E251" s="14">
        <v>0.7867935802469134</v>
      </c>
      <c r="F251" s="14"/>
      <c r="G251" s="14">
        <v>0.64</v>
      </c>
      <c r="H251" s="14">
        <v>0.7867935802469134</v>
      </c>
      <c r="I251" s="40">
        <v>15.3</v>
      </c>
      <c r="J251" t="s">
        <v>217</v>
      </c>
      <c r="K251" s="40">
        <f t="shared" si="18"/>
        <v>18.513471194842587</v>
      </c>
      <c r="L251" s="39">
        <f t="shared" si="19"/>
        <v>183.85385606970868</v>
      </c>
      <c r="M251" s="49">
        <f t="shared" si="20"/>
        <v>147.88025355269355</v>
      </c>
      <c r="N251" s="49">
        <f t="shared" si="21"/>
        <v>173.658558418724</v>
      </c>
      <c r="O251" s="49">
        <f t="shared" si="22"/>
        <v>162.48353068888977</v>
      </c>
      <c r="P251" s="49">
        <f t="shared" si="23"/>
        <v>173.71481229427525</v>
      </c>
    </row>
    <row r="252" spans="1:16" ht="15">
      <c r="A252">
        <v>260</v>
      </c>
      <c r="B252" t="s">
        <v>18</v>
      </c>
      <c r="C252" t="s">
        <v>42</v>
      </c>
      <c r="D252" t="s">
        <v>371</v>
      </c>
      <c r="E252" s="14">
        <v>0.5025834383168316</v>
      </c>
      <c r="F252" s="14">
        <v>0.6013026787200001</v>
      </c>
      <c r="G252" s="14">
        <v>0.6733333333333333</v>
      </c>
      <c r="H252" s="14">
        <v>0.6013026787200001</v>
      </c>
      <c r="I252" s="40">
        <v>22.3</v>
      </c>
      <c r="J252" t="s">
        <v>217</v>
      </c>
      <c r="K252" s="40">
        <f t="shared" si="18"/>
        <v>22.775084506808213</v>
      </c>
      <c r="L252" s="39">
        <f t="shared" si="19"/>
        <v>390.5706526759171</v>
      </c>
      <c r="M252" s="49">
        <f t="shared" si="20"/>
        <v>402.0340998386754</v>
      </c>
      <c r="N252" s="49">
        <f t="shared" si="21"/>
        <v>360.81221070116334</v>
      </c>
      <c r="O252" s="49">
        <f t="shared" si="22"/>
        <v>335.3946382142432</v>
      </c>
      <c r="P252" s="49">
        <f t="shared" si="23"/>
        <v>346.9510363994076</v>
      </c>
    </row>
    <row r="253" spans="1:16" ht="15">
      <c r="A253">
        <v>261</v>
      </c>
      <c r="B253" t="s">
        <v>261</v>
      </c>
      <c r="C253" t="s">
        <v>261</v>
      </c>
      <c r="D253" t="s">
        <v>413</v>
      </c>
      <c r="E253" s="14"/>
      <c r="F253" s="14"/>
      <c r="G253" s="14">
        <v>0.64</v>
      </c>
      <c r="H253" s="14">
        <v>0.64</v>
      </c>
      <c r="I253" s="40">
        <v>13.1</v>
      </c>
      <c r="J253" t="s">
        <v>217</v>
      </c>
      <c r="K253" s="40">
        <f t="shared" si="18"/>
        <v>16.75738954810278</v>
      </c>
      <c r="L253" s="39">
        <f t="shared" si="19"/>
        <v>134.7821788206361</v>
      </c>
      <c r="M253" s="49">
        <f t="shared" si="20"/>
        <v>97.18786044840797</v>
      </c>
      <c r="N253" s="49">
        <f t="shared" si="21"/>
        <v>92.83616520444942</v>
      </c>
      <c r="O253" s="49">
        <f t="shared" si="22"/>
        <v>87.55236112286696</v>
      </c>
      <c r="P253" s="49">
        <f t="shared" si="23"/>
        <v>93.76359670197546</v>
      </c>
    </row>
    <row r="254" spans="1:16" ht="15">
      <c r="A254">
        <v>262</v>
      </c>
      <c r="B254" t="s">
        <v>173</v>
      </c>
      <c r="C254" t="s">
        <v>232</v>
      </c>
      <c r="D254" t="s">
        <v>345</v>
      </c>
      <c r="E254" s="14">
        <v>0.7995079823082191</v>
      </c>
      <c r="F254" s="14">
        <v>0.7893373108571428</v>
      </c>
      <c r="G254" s="14">
        <v>0.64</v>
      </c>
      <c r="H254" s="14">
        <v>0.7893373108571428</v>
      </c>
      <c r="I254" s="40">
        <v>23.9</v>
      </c>
      <c r="J254" t="s">
        <v>217</v>
      </c>
      <c r="K254" s="40">
        <f t="shared" si="18"/>
        <v>23.558913127500603</v>
      </c>
      <c r="L254" s="39">
        <f t="shared" si="19"/>
        <v>448.6272849142564</v>
      </c>
      <c r="M254" s="49">
        <f t="shared" si="20"/>
        <v>480.7589226839168</v>
      </c>
      <c r="N254" s="49">
        <f t="shared" si="21"/>
        <v>566.38948537597</v>
      </c>
      <c r="O254" s="49">
        <f t="shared" si="22"/>
        <v>527.806324772116</v>
      </c>
      <c r="P254" s="49">
        <f t="shared" si="23"/>
        <v>541.1516809103903</v>
      </c>
    </row>
    <row r="255" spans="1:16" ht="15">
      <c r="A255">
        <v>263</v>
      </c>
      <c r="B255" t="s">
        <v>261</v>
      </c>
      <c r="C255" t="s">
        <v>261</v>
      </c>
      <c r="D255" t="s">
        <v>413</v>
      </c>
      <c r="E255" s="14"/>
      <c r="F255" s="14"/>
      <c r="G255" s="14">
        <v>0.64</v>
      </c>
      <c r="H255" s="14">
        <v>0.64</v>
      </c>
      <c r="I255" s="40">
        <v>11.4</v>
      </c>
      <c r="J255" t="s">
        <v>217</v>
      </c>
      <c r="K255" s="40">
        <f t="shared" si="18"/>
        <v>15.185034276289885</v>
      </c>
      <c r="L255" s="39">
        <f t="shared" si="19"/>
        <v>102.07034531513239</v>
      </c>
      <c r="M255" s="49">
        <f t="shared" si="20"/>
        <v>66.71122193425336</v>
      </c>
      <c r="N255" s="49">
        <f t="shared" si="21"/>
        <v>63.72415229540619</v>
      </c>
      <c r="O255" s="49">
        <f t="shared" si="22"/>
        <v>60.525264050684484</v>
      </c>
      <c r="P255" s="49">
        <f t="shared" si="23"/>
        <v>64.34440371562964</v>
      </c>
    </row>
    <row r="256" spans="1:16" ht="15">
      <c r="A256">
        <v>264</v>
      </c>
      <c r="B256" t="s">
        <v>78</v>
      </c>
      <c r="C256" t="s">
        <v>79</v>
      </c>
      <c r="D256" t="s">
        <v>327</v>
      </c>
      <c r="E256" s="14">
        <v>0.7202020392692312</v>
      </c>
      <c r="F256" s="14">
        <v>0.8280959037910446</v>
      </c>
      <c r="G256" s="14">
        <v>0.8520137438333332</v>
      </c>
      <c r="H256" s="14">
        <v>0.8280959037910446</v>
      </c>
      <c r="I256" s="40">
        <v>11.7</v>
      </c>
      <c r="J256" t="s">
        <v>217</v>
      </c>
      <c r="K256" s="40">
        <f t="shared" si="18"/>
        <v>15.47886897848357</v>
      </c>
      <c r="L256" s="39">
        <f t="shared" si="19"/>
        <v>107.51315458747668</v>
      </c>
      <c r="M256" s="49">
        <f t="shared" si="20"/>
        <v>71.56629590472117</v>
      </c>
      <c r="N256" s="49">
        <f t="shared" si="21"/>
        <v>88.45336789283196</v>
      </c>
      <c r="O256" s="49">
        <f t="shared" si="22"/>
        <v>83.90790576107943</v>
      </c>
      <c r="P256" s="49">
        <f t="shared" si="23"/>
        <v>89.39164131602745</v>
      </c>
    </row>
    <row r="257" spans="1:16" ht="15">
      <c r="A257">
        <v>265</v>
      </c>
      <c r="B257" t="s">
        <v>18</v>
      </c>
      <c r="C257" t="s">
        <v>34</v>
      </c>
      <c r="D257" t="s">
        <v>40</v>
      </c>
      <c r="E257" s="14">
        <v>0.5025834383168316</v>
      </c>
      <c r="F257" s="14">
        <v>0.47859708247272714</v>
      </c>
      <c r="G257" s="14">
        <v>0.47211317866666663</v>
      </c>
      <c r="H257" s="14">
        <v>0.47859708247272714</v>
      </c>
      <c r="I257" s="40">
        <v>16.3</v>
      </c>
      <c r="J257" t="s">
        <v>217</v>
      </c>
      <c r="K257" s="40">
        <f t="shared" si="18"/>
        <v>19.229659699577454</v>
      </c>
      <c r="L257" s="39">
        <f t="shared" si="19"/>
        <v>208.67243803306803</v>
      </c>
      <c r="M257" s="49">
        <f t="shared" si="20"/>
        <v>175.36053464020597</v>
      </c>
      <c r="N257" s="49">
        <f t="shared" si="21"/>
        <v>125.26423919352266</v>
      </c>
      <c r="O257" s="49">
        <f t="shared" si="22"/>
        <v>116.88034088621379</v>
      </c>
      <c r="P257" s="49">
        <f t="shared" si="23"/>
        <v>124.57250043817788</v>
      </c>
    </row>
    <row r="258" spans="1:16" ht="15">
      <c r="A258">
        <v>266</v>
      </c>
      <c r="B258" t="s">
        <v>18</v>
      </c>
      <c r="C258" t="s">
        <v>42</v>
      </c>
      <c r="D258" t="s">
        <v>449</v>
      </c>
      <c r="E258" s="14">
        <v>0.5025834383168316</v>
      </c>
      <c r="F258" s="14">
        <v>0.6013026787200001</v>
      </c>
      <c r="G258" s="14">
        <v>0.64</v>
      </c>
      <c r="H258" s="14">
        <v>0.6013026787200001</v>
      </c>
      <c r="I258" s="40">
        <v>12.3</v>
      </c>
      <c r="J258" t="s">
        <v>217</v>
      </c>
      <c r="K258" s="40">
        <f t="shared" si="18"/>
        <v>16.044586856024146</v>
      </c>
      <c r="L258" s="39">
        <f t="shared" si="19"/>
        <v>118.82288814039997</v>
      </c>
      <c r="M258" s="49">
        <f t="shared" si="20"/>
        <v>81.9403508254592</v>
      </c>
      <c r="N258" s="49">
        <f t="shared" si="21"/>
        <v>73.53873499493312</v>
      </c>
      <c r="O258" s="49">
        <f t="shared" si="22"/>
        <v>69.58347592741806</v>
      </c>
      <c r="P258" s="49">
        <f t="shared" si="23"/>
        <v>74.35963124886797</v>
      </c>
    </row>
    <row r="259" spans="1:16" ht="15">
      <c r="A259">
        <v>267</v>
      </c>
      <c r="B259" t="s">
        <v>169</v>
      </c>
      <c r="C259" t="s">
        <v>170</v>
      </c>
      <c r="D259" t="s">
        <v>369</v>
      </c>
      <c r="E259" s="14">
        <v>0.5601710820000002</v>
      </c>
      <c r="F259" s="14">
        <v>0.5784507843137254</v>
      </c>
      <c r="G259" s="14">
        <v>0.599</v>
      </c>
      <c r="H259" s="14">
        <v>0.5784507843137254</v>
      </c>
      <c r="I259" s="40">
        <v>15.5</v>
      </c>
      <c r="J259" t="s">
        <v>217</v>
      </c>
      <c r="K259" s="40">
        <f t="shared" si="18"/>
        <v>18.660382350641868</v>
      </c>
      <c r="L259" s="39">
        <f t="shared" si="19"/>
        <v>188.69190875623696</v>
      </c>
      <c r="M259" s="49">
        <f t="shared" si="20"/>
        <v>153.14943379061071</v>
      </c>
      <c r="N259" s="49">
        <f t="shared" si="21"/>
        <v>132.2230001393757</v>
      </c>
      <c r="O259" s="49">
        <f t="shared" si="22"/>
        <v>123.64033610281848</v>
      </c>
      <c r="P259" s="49">
        <f t="shared" si="23"/>
        <v>132.11607904119376</v>
      </c>
    </row>
    <row r="260" spans="1:16" ht="15">
      <c r="A260">
        <v>268</v>
      </c>
      <c r="B260" t="s">
        <v>173</v>
      </c>
      <c r="C260" t="s">
        <v>232</v>
      </c>
      <c r="D260" t="s">
        <v>345</v>
      </c>
      <c r="E260" s="14">
        <v>0.7995079823082191</v>
      </c>
      <c r="F260" s="14">
        <v>0.7893373108571428</v>
      </c>
      <c r="G260" s="14">
        <v>0.64</v>
      </c>
      <c r="H260" s="14">
        <v>0.7893373108571428</v>
      </c>
      <c r="I260" s="40">
        <v>13.6</v>
      </c>
      <c r="J260" t="s">
        <v>217</v>
      </c>
      <c r="K260" s="40">
        <f t="shared" si="18"/>
        <v>17.181109495497573</v>
      </c>
      <c r="L260" s="39">
        <f t="shared" si="19"/>
        <v>145.267244301992</v>
      </c>
      <c r="M260" s="49">
        <f t="shared" si="20"/>
        <v>107.56220689945748</v>
      </c>
      <c r="N260" s="49">
        <f t="shared" si="21"/>
        <v>126.72069125951845</v>
      </c>
      <c r="O260" s="49">
        <f t="shared" si="22"/>
        <v>119.27147420500667</v>
      </c>
      <c r="P260" s="49">
        <f t="shared" si="23"/>
        <v>127.79003276712953</v>
      </c>
    </row>
    <row r="261" spans="1:16" ht="15">
      <c r="A261">
        <v>269</v>
      </c>
      <c r="B261" t="s">
        <v>23</v>
      </c>
      <c r="C261" t="s">
        <v>270</v>
      </c>
      <c r="D261" t="s">
        <v>430</v>
      </c>
      <c r="E261" s="14">
        <v>0.648940298984252</v>
      </c>
      <c r="F261" s="14">
        <v>0.5037686945555556</v>
      </c>
      <c r="G261" s="14">
        <v>0.49474999999999997</v>
      </c>
      <c r="H261" s="14">
        <v>0.5037686945555556</v>
      </c>
      <c r="I261" s="40">
        <v>36.3</v>
      </c>
      <c r="J261" t="s">
        <v>217</v>
      </c>
      <c r="K261" s="40">
        <f t="shared" si="18"/>
        <v>28.28664228925534</v>
      </c>
      <c r="L261" s="39">
        <f t="shared" si="19"/>
        <v>1034.9113059271835</v>
      </c>
      <c r="M261" s="49">
        <f t="shared" si="20"/>
        <v>1337.7821773714786</v>
      </c>
      <c r="N261" s="49">
        <f t="shared" si="21"/>
        <v>1005.8698225285351</v>
      </c>
      <c r="O261" s="49">
        <f t="shared" si="22"/>
        <v>991.293758849572</v>
      </c>
      <c r="P261" s="49">
        <f t="shared" si="23"/>
        <v>956.6017075065826</v>
      </c>
    </row>
    <row r="262" spans="1:16" ht="15">
      <c r="A262">
        <v>270</v>
      </c>
      <c r="B262" t="s">
        <v>25</v>
      </c>
      <c r="C262" t="s">
        <v>24</v>
      </c>
      <c r="D262" t="s">
        <v>450</v>
      </c>
      <c r="E262" s="14">
        <v>0.7696570196103286</v>
      </c>
      <c r="F262" s="14">
        <v>0.7832335102884614</v>
      </c>
      <c r="G262" s="14">
        <v>0.8049625</v>
      </c>
      <c r="H262" s="14">
        <v>0.7832335102884614</v>
      </c>
      <c r="I262" s="40">
        <v>11.8</v>
      </c>
      <c r="J262" t="s">
        <v>217</v>
      </c>
      <c r="K262" s="40">
        <f t="shared" si="18"/>
        <v>15.575141900006956</v>
      </c>
      <c r="L262" s="39">
        <f t="shared" si="19"/>
        <v>109.3588402714607</v>
      </c>
      <c r="M262" s="49">
        <f t="shared" si="20"/>
        <v>73.23341160253406</v>
      </c>
      <c r="N262" s="49">
        <f t="shared" si="21"/>
        <v>85.61024185052611</v>
      </c>
      <c r="O262" s="49">
        <f t="shared" si="22"/>
        <v>81.17672448381981</v>
      </c>
      <c r="P262" s="49">
        <f t="shared" si="23"/>
        <v>86.53516265535791</v>
      </c>
    </row>
    <row r="263" spans="1:16" ht="15">
      <c r="A263">
        <v>271</v>
      </c>
      <c r="B263" t="s">
        <v>278</v>
      </c>
      <c r="C263" t="s">
        <v>279</v>
      </c>
      <c r="D263" t="s">
        <v>451</v>
      </c>
      <c r="E263" s="14">
        <v>0.6868325906513765</v>
      </c>
      <c r="F263" s="14">
        <v>0.416026770173913</v>
      </c>
      <c r="G263" s="14">
        <v>0.64</v>
      </c>
      <c r="H263" s="14">
        <v>0.416026770173913</v>
      </c>
      <c r="I263" s="40">
        <v>10.3</v>
      </c>
      <c r="J263" t="s">
        <v>217</v>
      </c>
      <c r="K263" s="40">
        <f t="shared" si="18"/>
        <v>14.037211742904992</v>
      </c>
      <c r="L263" s="39">
        <f t="shared" si="19"/>
        <v>83.3228911548353</v>
      </c>
      <c r="M263" s="49">
        <f t="shared" si="20"/>
        <v>50.73488557519791</v>
      </c>
      <c r="N263" s="49">
        <f t="shared" si="21"/>
        <v>31.503090419391988</v>
      </c>
      <c r="O263" s="49">
        <f t="shared" si="22"/>
        <v>30.049988351266183</v>
      </c>
      <c r="P263" s="49">
        <f t="shared" si="23"/>
        <v>31.56326379298753</v>
      </c>
    </row>
    <row r="264" spans="1:16" ht="15">
      <c r="A264">
        <v>272</v>
      </c>
      <c r="B264" t="s">
        <v>100</v>
      </c>
      <c r="C264" t="s">
        <v>101</v>
      </c>
      <c r="D264" t="s">
        <v>363</v>
      </c>
      <c r="E264" s="14">
        <v>0.7867935802469134</v>
      </c>
      <c r="F264" s="14">
        <v>0.76143</v>
      </c>
      <c r="G264" s="14">
        <v>0.64</v>
      </c>
      <c r="H264" s="14">
        <v>0.76143</v>
      </c>
      <c r="I264" s="40">
        <v>15.4</v>
      </c>
      <c r="J264" t="s">
        <v>217</v>
      </c>
      <c r="K264" s="40">
        <f aca="true" t="shared" si="24" ref="K264:K327">11.312*LN(I264)-12.344</f>
        <v>18.58716526655433</v>
      </c>
      <c r="L264" s="39">
        <f aca="true" t="shared" si="25" ref="L264:L327">I264^2*PI()/4</f>
        <v>186.26502843133886</v>
      </c>
      <c r="M264" s="49">
        <f aca="true" t="shared" si="26" ref="M264:M327">EXP(0.33*LN(I264)+0.933*(LN(I264))^2-0.122*(LN(I264))^3-0.37)</f>
        <v>150.50076798677185</v>
      </c>
      <c r="N264" s="49">
        <f aca="true" t="shared" si="27" ref="N264:N327">EXP(0.33*LN(I264)+0.933*(LN(I264))^2-0.122*(LN(I264))^3-0.37)*H264/0.67</f>
        <v>171.0385071166682</v>
      </c>
      <c r="O264" s="49">
        <f aca="true" t="shared" si="28" ref="O264:O327">H264*EXP(-1.499+2.148*LN(I264)+0.207*(LN(I264))^2-0.0281*(LN(I264))^3)</f>
        <v>159.9837334453187</v>
      </c>
      <c r="P264" s="49">
        <f aca="true" t="shared" si="29" ref="P264:P327">EXP(-2.977+LN(H264*I264^2*K264))</f>
        <v>170.99755997217042</v>
      </c>
    </row>
    <row r="265" spans="1:16" ht="15">
      <c r="A265">
        <v>273</v>
      </c>
      <c r="B265" t="s">
        <v>78</v>
      </c>
      <c r="C265" t="s">
        <v>79</v>
      </c>
      <c r="D265" t="s">
        <v>409</v>
      </c>
      <c r="E265" s="14">
        <v>0.7202020392692312</v>
      </c>
      <c r="F265" s="14">
        <v>0.8280959037910446</v>
      </c>
      <c r="G265" s="14">
        <v>0.64</v>
      </c>
      <c r="H265" s="14">
        <v>0.8280959037910446</v>
      </c>
      <c r="I265" s="40">
        <v>14.3</v>
      </c>
      <c r="J265" t="s">
        <v>217</v>
      </c>
      <c r="K265" s="40">
        <f t="shared" si="24"/>
        <v>17.74885588555142</v>
      </c>
      <c r="L265" s="39">
        <f t="shared" si="25"/>
        <v>160.6060704331442</v>
      </c>
      <c r="M265" s="49">
        <f t="shared" si="26"/>
        <v>123.20662765917949</v>
      </c>
      <c r="N265" s="49">
        <f t="shared" si="27"/>
        <v>152.27896072309693</v>
      </c>
      <c r="O265" s="49">
        <f t="shared" si="28"/>
        <v>142.9533835055589</v>
      </c>
      <c r="P265" s="49">
        <f t="shared" si="29"/>
        <v>153.11875943435615</v>
      </c>
    </row>
    <row r="266" spans="1:16" ht="15">
      <c r="A266">
        <v>274</v>
      </c>
      <c r="B266" t="s">
        <v>18</v>
      </c>
      <c r="C266" t="s">
        <v>42</v>
      </c>
      <c r="D266" t="s">
        <v>371</v>
      </c>
      <c r="E266" s="14">
        <v>0.5025834383168316</v>
      </c>
      <c r="F266" s="14">
        <v>0.6013026787200001</v>
      </c>
      <c r="G266" s="14">
        <v>0.6733333333333333</v>
      </c>
      <c r="H266" s="14">
        <v>0.6013026787200001</v>
      </c>
      <c r="I266" s="40">
        <v>15.6</v>
      </c>
      <c r="J266" t="s">
        <v>217</v>
      </c>
      <c r="K266" s="40">
        <f t="shared" si="24"/>
        <v>18.733128582058114</v>
      </c>
      <c r="L266" s="39">
        <f t="shared" si="25"/>
        <v>191.134497044403</v>
      </c>
      <c r="M266" s="49">
        <f t="shared" si="26"/>
        <v>155.82632276897746</v>
      </c>
      <c r="N266" s="49">
        <f t="shared" si="27"/>
        <v>139.8489332777216</v>
      </c>
      <c r="O266" s="49">
        <f t="shared" si="28"/>
        <v>130.73324967061458</v>
      </c>
      <c r="P266" s="49">
        <f t="shared" si="29"/>
        <v>139.6554783594876</v>
      </c>
    </row>
    <row r="267" spans="1:16" ht="15">
      <c r="A267">
        <v>276</v>
      </c>
      <c r="B267" t="s">
        <v>202</v>
      </c>
      <c r="C267" t="s">
        <v>258</v>
      </c>
      <c r="D267" t="s">
        <v>406</v>
      </c>
      <c r="E267" s="14">
        <v>0.637867990413793</v>
      </c>
      <c r="F267" s="14">
        <v>0.43875703699999996</v>
      </c>
      <c r="G267" s="14">
        <v>0.4570091666249999</v>
      </c>
      <c r="H267" s="14">
        <v>0.43875703699999996</v>
      </c>
      <c r="I267" s="40">
        <v>25</v>
      </c>
      <c r="J267" t="s">
        <v>217</v>
      </c>
      <c r="K267" s="40">
        <f t="shared" si="24"/>
        <v>24.067923330909082</v>
      </c>
      <c r="L267" s="39">
        <f t="shared" si="25"/>
        <v>490.8738521234052</v>
      </c>
      <c r="M267" s="49">
        <f t="shared" si="26"/>
        <v>539.3340219802554</v>
      </c>
      <c r="N267" s="49">
        <f t="shared" si="27"/>
        <v>353.1889513990294</v>
      </c>
      <c r="O267" s="49">
        <f t="shared" si="28"/>
        <v>329.9446564922765</v>
      </c>
      <c r="P267" s="49">
        <f t="shared" si="29"/>
        <v>336.23897961015825</v>
      </c>
    </row>
    <row r="268" spans="1:16" ht="15">
      <c r="A268">
        <v>277</v>
      </c>
      <c r="B268" t="s">
        <v>103</v>
      </c>
      <c r="C268" t="s">
        <v>243</v>
      </c>
      <c r="D268" t="s">
        <v>365</v>
      </c>
      <c r="E268" s="14">
        <v>0.7031883169552239</v>
      </c>
      <c r="F268" s="14">
        <v>0.7054494450434783</v>
      </c>
      <c r="G268" s="14">
        <v>0.73</v>
      </c>
      <c r="H268" s="14">
        <v>0.7054494450434783</v>
      </c>
      <c r="I268" s="40">
        <v>13.3</v>
      </c>
      <c r="J268" t="s">
        <v>217</v>
      </c>
      <c r="K268" s="40">
        <f t="shared" si="24"/>
        <v>16.928786766495833</v>
      </c>
      <c r="L268" s="39">
        <f t="shared" si="25"/>
        <v>138.92908112337463</v>
      </c>
      <c r="M268" s="49">
        <f t="shared" si="26"/>
        <v>101.25856533046144</v>
      </c>
      <c r="N268" s="49">
        <f t="shared" si="27"/>
        <v>106.61611748995941</v>
      </c>
      <c r="O268" s="49">
        <f t="shared" si="28"/>
        <v>100.4672395036938</v>
      </c>
      <c r="P268" s="49">
        <f t="shared" si="29"/>
        <v>107.62182198148348</v>
      </c>
    </row>
    <row r="269" spans="1:16" ht="15">
      <c r="A269">
        <v>278</v>
      </c>
      <c r="B269" t="s">
        <v>78</v>
      </c>
      <c r="C269" t="s">
        <v>79</v>
      </c>
      <c r="D269" t="s">
        <v>378</v>
      </c>
      <c r="E269" s="14">
        <v>0.7202020392692312</v>
      </c>
      <c r="F269" s="14">
        <v>0.8280959037910446</v>
      </c>
      <c r="G269" s="14">
        <v>0.86</v>
      </c>
      <c r="H269" s="14">
        <v>0.8280959037910446</v>
      </c>
      <c r="I269" s="40">
        <v>39.4</v>
      </c>
      <c r="J269" t="s">
        <v>217</v>
      </c>
      <c r="K269" s="40">
        <f t="shared" si="24"/>
        <v>29.21363891402958</v>
      </c>
      <c r="L269" s="39">
        <f t="shared" si="25"/>
        <v>1219.2206929316628</v>
      </c>
      <c r="M269" s="49">
        <f t="shared" si="26"/>
        <v>1612.4022300976198</v>
      </c>
      <c r="N269" s="49">
        <f t="shared" si="27"/>
        <v>1992.8711671752003</v>
      </c>
      <c r="O269" s="49">
        <f t="shared" si="28"/>
        <v>2006.449770359563</v>
      </c>
      <c r="P269" s="49">
        <f t="shared" si="29"/>
        <v>1913.216265430595</v>
      </c>
    </row>
    <row r="270" spans="1:16" ht="15">
      <c r="A270">
        <v>279</v>
      </c>
      <c r="B270" t="s">
        <v>25</v>
      </c>
      <c r="C270" t="s">
        <v>24</v>
      </c>
      <c r="D270" t="s">
        <v>325</v>
      </c>
      <c r="E270" s="14">
        <v>0.7696570196103286</v>
      </c>
      <c r="F270" s="14">
        <v>0.7832335102884614</v>
      </c>
      <c r="G270" s="14">
        <v>0.9295616666666667</v>
      </c>
      <c r="H270" s="14">
        <v>0.7832335102884614</v>
      </c>
      <c r="I270" s="40">
        <v>13.2</v>
      </c>
      <c r="J270" t="s">
        <v>217</v>
      </c>
      <c r="K270" s="40">
        <f t="shared" si="24"/>
        <v>16.84341277634838</v>
      </c>
      <c r="L270" s="39">
        <f t="shared" si="25"/>
        <v>136.84777599037136</v>
      </c>
      <c r="M270" s="49">
        <f t="shared" si="26"/>
        <v>99.21010937863146</v>
      </c>
      <c r="N270" s="49">
        <f t="shared" si="27"/>
        <v>115.97713764884736</v>
      </c>
      <c r="O270" s="49">
        <f t="shared" si="28"/>
        <v>109.33213829404313</v>
      </c>
      <c r="P270" s="49">
        <f t="shared" si="29"/>
        <v>117.10475827764338</v>
      </c>
    </row>
    <row r="271" spans="1:16" ht="15">
      <c r="A271">
        <v>280</v>
      </c>
      <c r="B271" t="s">
        <v>18</v>
      </c>
      <c r="C271" t="s">
        <v>42</v>
      </c>
      <c r="D271" t="s">
        <v>371</v>
      </c>
      <c r="E271" s="14">
        <v>0.5025834383168316</v>
      </c>
      <c r="F271" s="14">
        <v>0.6013026787200001</v>
      </c>
      <c r="G271" s="14">
        <v>0.6733333333333333</v>
      </c>
      <c r="H271" s="14">
        <v>0.6013026787200001</v>
      </c>
      <c r="I271" s="40">
        <v>17.7</v>
      </c>
      <c r="J271" t="s">
        <v>217</v>
      </c>
      <c r="K271" s="40">
        <f t="shared" si="24"/>
        <v>20.161763202926508</v>
      </c>
      <c r="L271" s="39">
        <f t="shared" si="25"/>
        <v>246.05739061078654</v>
      </c>
      <c r="M271" s="49">
        <f t="shared" si="26"/>
        <v>218.67315485484184</v>
      </c>
      <c r="N271" s="49">
        <f t="shared" si="27"/>
        <v>196.25187131099966</v>
      </c>
      <c r="O271" s="49">
        <f t="shared" si="28"/>
        <v>182.59614066518267</v>
      </c>
      <c r="P271" s="49">
        <f t="shared" si="29"/>
        <v>193.4966757886542</v>
      </c>
    </row>
    <row r="272" spans="1:16" ht="15">
      <c r="A272">
        <v>281</v>
      </c>
      <c r="B272" t="s">
        <v>50</v>
      </c>
      <c r="C272" t="s">
        <v>51</v>
      </c>
      <c r="D272" t="s">
        <v>452</v>
      </c>
      <c r="E272" s="14">
        <v>0.6852189999999998</v>
      </c>
      <c r="F272" s="14">
        <v>0.61785</v>
      </c>
      <c r="G272" s="14">
        <v>0.6599999999999999</v>
      </c>
      <c r="H272" s="14">
        <v>0.61785</v>
      </c>
      <c r="I272" s="40">
        <v>10.3</v>
      </c>
      <c r="J272" t="s">
        <v>217</v>
      </c>
      <c r="K272" s="40">
        <f t="shared" si="24"/>
        <v>14.037211742904992</v>
      </c>
      <c r="L272" s="39">
        <f t="shared" si="25"/>
        <v>83.3228911548353</v>
      </c>
      <c r="M272" s="49">
        <f t="shared" si="26"/>
        <v>50.73488557519791</v>
      </c>
      <c r="N272" s="49">
        <f t="shared" si="27"/>
        <v>46.78589410841198</v>
      </c>
      <c r="O272" s="49">
        <f t="shared" si="28"/>
        <v>44.627862036542616</v>
      </c>
      <c r="P272" s="49">
        <f t="shared" si="29"/>
        <v>46.87525883573583</v>
      </c>
    </row>
    <row r="273" spans="1:16" ht="15">
      <c r="A273">
        <v>282</v>
      </c>
      <c r="B273" t="s">
        <v>67</v>
      </c>
      <c r="C273" t="s">
        <v>44</v>
      </c>
      <c r="D273" t="s">
        <v>333</v>
      </c>
      <c r="E273" s="14">
        <v>0.6973370872236726</v>
      </c>
      <c r="F273" s="14">
        <v>0.5793855554054055</v>
      </c>
      <c r="G273" s="14">
        <v>0.53</v>
      </c>
      <c r="H273" s="14">
        <v>0.5793855554054055</v>
      </c>
      <c r="I273" s="40">
        <v>11</v>
      </c>
      <c r="J273" t="s">
        <v>217</v>
      </c>
      <c r="K273" s="40">
        <f t="shared" si="24"/>
        <v>14.780991325895167</v>
      </c>
      <c r="L273" s="39">
        <f t="shared" si="25"/>
        <v>95.03317777109125</v>
      </c>
      <c r="M273" s="49">
        <f t="shared" si="26"/>
        <v>60.57419482592856</v>
      </c>
      <c r="N273" s="49">
        <f t="shared" si="27"/>
        <v>52.381811212620676</v>
      </c>
      <c r="O273" s="49">
        <f t="shared" si="28"/>
        <v>49.83354112936654</v>
      </c>
      <c r="P273" s="49">
        <f t="shared" si="29"/>
        <v>52.7912473330772</v>
      </c>
    </row>
    <row r="274" spans="1:16" ht="15">
      <c r="A274">
        <v>283</v>
      </c>
      <c r="B274" t="s">
        <v>29</v>
      </c>
      <c r="C274" t="s">
        <v>37</v>
      </c>
      <c r="D274" t="s">
        <v>330</v>
      </c>
      <c r="E274" s="14">
        <v>0.572440270090909</v>
      </c>
      <c r="F274" s="14">
        <v>0.65494379336</v>
      </c>
      <c r="G274" s="14">
        <v>0.64</v>
      </c>
      <c r="H274" s="14">
        <v>0.65494379336</v>
      </c>
      <c r="I274" s="40">
        <v>14.6</v>
      </c>
      <c r="J274" t="s">
        <v>217</v>
      </c>
      <c r="K274" s="40">
        <f t="shared" si="24"/>
        <v>17.983715532816056</v>
      </c>
      <c r="L274" s="39">
        <f t="shared" si="25"/>
        <v>167.41547250980008</v>
      </c>
      <c r="M274" s="49">
        <f t="shared" si="26"/>
        <v>130.3185634144884</v>
      </c>
      <c r="N274" s="49">
        <f t="shared" si="27"/>
        <v>127.39005114613543</v>
      </c>
      <c r="O274" s="49">
        <f t="shared" si="28"/>
        <v>119.46314109815745</v>
      </c>
      <c r="P274" s="49">
        <f t="shared" si="29"/>
        <v>127.90705336074642</v>
      </c>
    </row>
    <row r="275" spans="1:16" ht="15">
      <c r="A275">
        <v>286</v>
      </c>
      <c r="B275" t="s">
        <v>25</v>
      </c>
      <c r="C275" t="s">
        <v>24</v>
      </c>
      <c r="D275" t="s">
        <v>325</v>
      </c>
      <c r="E275" s="14">
        <v>0.7696570196103286</v>
      </c>
      <c r="F275" s="14">
        <v>0.7832335102884614</v>
      </c>
      <c r="G275" s="14">
        <v>0.9295616666666667</v>
      </c>
      <c r="H275" s="14">
        <v>0.7832335102884614</v>
      </c>
      <c r="I275" s="40">
        <v>47.4</v>
      </c>
      <c r="J275" t="s">
        <v>217</v>
      </c>
      <c r="K275" s="40">
        <f t="shared" si="24"/>
        <v>31.304734651066056</v>
      </c>
      <c r="L275" s="39">
        <f t="shared" si="25"/>
        <v>1764.6011775948507</v>
      </c>
      <c r="M275" s="49">
        <f t="shared" si="26"/>
        <v>2406.0487865819778</v>
      </c>
      <c r="N275" s="49">
        <f t="shared" si="27"/>
        <v>2812.6836373729784</v>
      </c>
      <c r="O275" s="49">
        <f t="shared" si="28"/>
        <v>3018.882182958206</v>
      </c>
      <c r="P275" s="49">
        <f t="shared" si="29"/>
        <v>2806.4887000062527</v>
      </c>
    </row>
    <row r="276" spans="1:16" ht="15">
      <c r="A276">
        <v>287</v>
      </c>
      <c r="B276" t="s">
        <v>17</v>
      </c>
      <c r="C276" t="s">
        <v>273</v>
      </c>
      <c r="D276" t="s">
        <v>453</v>
      </c>
      <c r="E276" s="14">
        <v>0.462706368</v>
      </c>
      <c r="F276" s="14">
        <v>0.65</v>
      </c>
      <c r="G276" s="14">
        <v>0.64</v>
      </c>
      <c r="H276" s="14">
        <v>0.65</v>
      </c>
      <c r="I276" s="40">
        <v>10.9</v>
      </c>
      <c r="J276" t="s">
        <v>217</v>
      </c>
      <c r="K276" s="40">
        <f t="shared" si="24"/>
        <v>14.677684671827427</v>
      </c>
      <c r="L276" s="39">
        <f t="shared" si="25"/>
        <v>93.31315579325083</v>
      </c>
      <c r="M276" s="49">
        <f t="shared" si="26"/>
        <v>59.099112166119355</v>
      </c>
      <c r="N276" s="49">
        <f t="shared" si="27"/>
        <v>57.33495956414564</v>
      </c>
      <c r="O276" s="49">
        <f t="shared" si="28"/>
        <v>54.567415744241416</v>
      </c>
      <c r="P276" s="49">
        <f t="shared" si="29"/>
        <v>57.74697419989631</v>
      </c>
    </row>
    <row r="277" spans="1:16" ht="15">
      <c r="A277">
        <v>289</v>
      </c>
      <c r="B277" t="s">
        <v>78</v>
      </c>
      <c r="C277" t="s">
        <v>79</v>
      </c>
      <c r="D277" t="s">
        <v>329</v>
      </c>
      <c r="E277" s="14">
        <v>0.7202020392692312</v>
      </c>
      <c r="F277" s="14">
        <v>0.8280959037910446</v>
      </c>
      <c r="G277" s="14">
        <v>0.7583333333333333</v>
      </c>
      <c r="H277" s="14">
        <v>0.8280959037910446</v>
      </c>
      <c r="I277" s="40">
        <v>15.1</v>
      </c>
      <c r="J277" t="s">
        <v>217</v>
      </c>
      <c r="K277" s="40">
        <f t="shared" si="24"/>
        <v>18.36462694210178</v>
      </c>
      <c r="L277" s="39">
        <f t="shared" si="25"/>
        <v>179.07863523625218</v>
      </c>
      <c r="M277" s="49">
        <f t="shared" si="26"/>
        <v>142.7233845606804</v>
      </c>
      <c r="N277" s="49">
        <f t="shared" si="27"/>
        <v>176.40097034312453</v>
      </c>
      <c r="O277" s="49">
        <f t="shared" si="28"/>
        <v>165.1520126520126</v>
      </c>
      <c r="P277" s="49">
        <f t="shared" si="29"/>
        <v>176.65338710309084</v>
      </c>
    </row>
    <row r="278" spans="1:16" ht="15">
      <c r="A278">
        <v>290</v>
      </c>
      <c r="B278" t="s">
        <v>20</v>
      </c>
      <c r="C278" t="s">
        <v>280</v>
      </c>
      <c r="D278" t="s">
        <v>454</v>
      </c>
      <c r="E278" s="14">
        <v>0.6100528420666669</v>
      </c>
      <c r="F278" s="14">
        <v>0.7541977880588236</v>
      </c>
      <c r="G278" s="14">
        <v>0.64</v>
      </c>
      <c r="H278" s="14">
        <v>0.7541977880588236</v>
      </c>
      <c r="I278" s="40">
        <v>15</v>
      </c>
      <c r="J278" t="s">
        <v>217</v>
      </c>
      <c r="K278" s="40">
        <f t="shared" si="24"/>
        <v>18.289463874868197</v>
      </c>
      <c r="L278" s="39">
        <f t="shared" si="25"/>
        <v>176.71458676442586</v>
      </c>
      <c r="M278" s="49">
        <f t="shared" si="26"/>
        <v>140.18687936097137</v>
      </c>
      <c r="N278" s="49">
        <f t="shared" si="27"/>
        <v>157.80393183419966</v>
      </c>
      <c r="O278" s="49">
        <f t="shared" si="28"/>
        <v>147.78800415343844</v>
      </c>
      <c r="P278" s="49">
        <f t="shared" si="29"/>
        <v>158.1153649829757</v>
      </c>
    </row>
    <row r="279" spans="1:16" ht="15">
      <c r="A279">
        <v>291</v>
      </c>
      <c r="B279" t="s">
        <v>78</v>
      </c>
      <c r="C279" t="s">
        <v>79</v>
      </c>
      <c r="D279" t="s">
        <v>327</v>
      </c>
      <c r="E279" s="14">
        <v>0.7202020392692312</v>
      </c>
      <c r="F279" s="14">
        <v>0.8280959037910446</v>
      </c>
      <c r="G279" s="14">
        <v>0.8520137438333332</v>
      </c>
      <c r="H279" s="14">
        <v>0.8280959037910446</v>
      </c>
      <c r="I279" s="40">
        <v>10.3</v>
      </c>
      <c r="J279" t="s">
        <v>217</v>
      </c>
      <c r="K279" s="40">
        <f t="shared" si="24"/>
        <v>14.037211742904992</v>
      </c>
      <c r="L279" s="39">
        <f t="shared" si="25"/>
        <v>83.3228911548353</v>
      </c>
      <c r="M279" s="49">
        <f t="shared" si="26"/>
        <v>50.73488557519791</v>
      </c>
      <c r="N279" s="49">
        <f t="shared" si="27"/>
        <v>62.706493916610064</v>
      </c>
      <c r="O279" s="49">
        <f t="shared" si="28"/>
        <v>59.814113049142684</v>
      </c>
      <c r="P279" s="49">
        <f t="shared" si="29"/>
        <v>62.826268238274324</v>
      </c>
    </row>
    <row r="280" spans="1:16" ht="15">
      <c r="A280">
        <v>292</v>
      </c>
      <c r="B280" t="s">
        <v>173</v>
      </c>
      <c r="C280" t="s">
        <v>185</v>
      </c>
      <c r="D280" t="s">
        <v>455</v>
      </c>
      <c r="E280" s="14">
        <v>0.7995079823082191</v>
      </c>
      <c r="F280" s="14">
        <v>0.8192344292857148</v>
      </c>
      <c r="G280" s="14">
        <v>0.825</v>
      </c>
      <c r="H280" s="14">
        <v>0.8192344292857148</v>
      </c>
      <c r="I280" s="40">
        <v>13.9</v>
      </c>
      <c r="J280" t="s">
        <v>217</v>
      </c>
      <c r="K280" s="40">
        <f t="shared" si="24"/>
        <v>17.42792655962574</v>
      </c>
      <c r="L280" s="39">
        <f t="shared" si="25"/>
        <v>151.74677915002098</v>
      </c>
      <c r="M280" s="49">
        <f t="shared" si="26"/>
        <v>114.1053621398857</v>
      </c>
      <c r="N280" s="49">
        <f t="shared" si="27"/>
        <v>139.5209570613568</v>
      </c>
      <c r="O280" s="49">
        <f t="shared" si="28"/>
        <v>131.1689322907234</v>
      </c>
      <c r="P280" s="49">
        <f t="shared" si="29"/>
        <v>140.53640660426512</v>
      </c>
    </row>
    <row r="281" spans="1:16" ht="15">
      <c r="A281">
        <v>293</v>
      </c>
      <c r="B281" t="s">
        <v>78</v>
      </c>
      <c r="C281" t="s">
        <v>79</v>
      </c>
      <c r="D281" t="s">
        <v>353</v>
      </c>
      <c r="E281" s="14">
        <v>0.7202020392692312</v>
      </c>
      <c r="F281" s="14">
        <v>0.8280959037910446</v>
      </c>
      <c r="G281" s="14">
        <v>0.789</v>
      </c>
      <c r="H281" s="14">
        <v>0.8280959037910446</v>
      </c>
      <c r="I281" s="40">
        <v>13.6</v>
      </c>
      <c r="J281" t="s">
        <v>217</v>
      </c>
      <c r="K281" s="40">
        <f t="shared" si="24"/>
        <v>17.181109495497573</v>
      </c>
      <c r="L281" s="39">
        <f t="shared" si="25"/>
        <v>145.267244301992</v>
      </c>
      <c r="M281" s="49">
        <f t="shared" si="26"/>
        <v>107.56220689945748</v>
      </c>
      <c r="N281" s="49">
        <f t="shared" si="27"/>
        <v>132.94301930770982</v>
      </c>
      <c r="O281" s="49">
        <f t="shared" si="28"/>
        <v>125.12802558519967</v>
      </c>
      <c r="P281" s="49">
        <f t="shared" si="29"/>
        <v>134.0648683702416</v>
      </c>
    </row>
    <row r="282" spans="1:16" ht="15">
      <c r="A282">
        <v>294</v>
      </c>
      <c r="B282" t="s">
        <v>67</v>
      </c>
      <c r="C282" t="s">
        <v>44</v>
      </c>
      <c r="D282" t="s">
        <v>333</v>
      </c>
      <c r="E282" s="14">
        <v>0.6973370872236726</v>
      </c>
      <c r="F282" s="14">
        <v>0.5793855554054055</v>
      </c>
      <c r="G282" s="14">
        <v>0.53</v>
      </c>
      <c r="H282" s="14">
        <v>0.5793855554054055</v>
      </c>
      <c r="I282" s="40">
        <v>22.6</v>
      </c>
      <c r="J282" t="s">
        <v>217</v>
      </c>
      <c r="K282" s="40">
        <f t="shared" si="24"/>
        <v>22.92624933981945</v>
      </c>
      <c r="L282" s="39">
        <f t="shared" si="25"/>
        <v>401.14996593688073</v>
      </c>
      <c r="M282" s="49">
        <f t="shared" si="26"/>
        <v>416.2076725875722</v>
      </c>
      <c r="N282" s="49">
        <f t="shared" si="27"/>
        <v>359.91748290468905</v>
      </c>
      <c r="O282" s="49">
        <f t="shared" si="28"/>
        <v>334.6849978931036</v>
      </c>
      <c r="P282" s="49">
        <f t="shared" si="29"/>
        <v>345.63911199997307</v>
      </c>
    </row>
    <row r="283" spans="1:16" ht="15">
      <c r="A283">
        <v>295</v>
      </c>
      <c r="B283" t="s">
        <v>173</v>
      </c>
      <c r="C283" t="s">
        <v>232</v>
      </c>
      <c r="D283" t="s">
        <v>345</v>
      </c>
      <c r="E283" s="14">
        <v>0.7995079823082191</v>
      </c>
      <c r="F283" s="14">
        <v>0.7893373108571428</v>
      </c>
      <c r="G283" s="14">
        <v>0.64</v>
      </c>
      <c r="H283" s="14">
        <v>0.7893373108571428</v>
      </c>
      <c r="I283" s="40">
        <v>18.2</v>
      </c>
      <c r="J283" t="s">
        <v>217</v>
      </c>
      <c r="K283" s="40">
        <f t="shared" si="24"/>
        <v>20.476881072264064</v>
      </c>
      <c r="L283" s="39">
        <f t="shared" si="25"/>
        <v>260.15528764377075</v>
      </c>
      <c r="M283" s="49">
        <f t="shared" si="26"/>
        <v>235.5346245988024</v>
      </c>
      <c r="N283" s="49">
        <f t="shared" si="27"/>
        <v>277.48696596203774</v>
      </c>
      <c r="O283" s="49">
        <f t="shared" si="28"/>
        <v>257.99236306711566</v>
      </c>
      <c r="P283" s="49">
        <f t="shared" si="29"/>
        <v>272.75614459931666</v>
      </c>
    </row>
    <row r="284" spans="1:16" ht="15">
      <c r="A284">
        <v>296</v>
      </c>
      <c r="B284" t="s">
        <v>23</v>
      </c>
      <c r="C284" t="s">
        <v>230</v>
      </c>
      <c r="D284" t="s">
        <v>339</v>
      </c>
      <c r="E284" s="14">
        <v>0.648940298984252</v>
      </c>
      <c r="F284" s="14"/>
      <c r="G284" s="14">
        <v>0.64</v>
      </c>
      <c r="H284" s="14">
        <v>0.648940298984252</v>
      </c>
      <c r="I284" s="40">
        <v>15.3</v>
      </c>
      <c r="J284" t="s">
        <v>217</v>
      </c>
      <c r="K284" s="40">
        <f t="shared" si="24"/>
        <v>18.513471194842587</v>
      </c>
      <c r="L284" s="39">
        <f t="shared" si="25"/>
        <v>183.85385606970868</v>
      </c>
      <c r="M284" s="49">
        <f t="shared" si="26"/>
        <v>147.88025355269355</v>
      </c>
      <c r="N284" s="49">
        <f t="shared" si="27"/>
        <v>143.23202381246557</v>
      </c>
      <c r="O284" s="49">
        <f t="shared" si="28"/>
        <v>134.01496101706235</v>
      </c>
      <c r="P284" s="49">
        <f t="shared" si="29"/>
        <v>143.27842150524756</v>
      </c>
    </row>
    <row r="285" spans="1:16" ht="15">
      <c r="A285">
        <v>297</v>
      </c>
      <c r="B285" t="s">
        <v>25</v>
      </c>
      <c r="C285" t="s">
        <v>90</v>
      </c>
      <c r="D285" t="s">
        <v>359</v>
      </c>
      <c r="E285" s="14">
        <v>0.7696570196103286</v>
      </c>
      <c r="F285" s="14">
        <v>0.7596823947777778</v>
      </c>
      <c r="G285" s="14">
        <v>0.6714189318</v>
      </c>
      <c r="H285" s="14">
        <v>0.7596823947777778</v>
      </c>
      <c r="I285" s="40">
        <v>20.1</v>
      </c>
      <c r="J285" t="s">
        <v>217</v>
      </c>
      <c r="K285" s="40">
        <f t="shared" si="24"/>
        <v>21.60014254801562</v>
      </c>
      <c r="L285" s="39">
        <f t="shared" si="25"/>
        <v>317.3087119942031</v>
      </c>
      <c r="M285" s="49">
        <f t="shared" si="26"/>
        <v>306.401369450901</v>
      </c>
      <c r="N285" s="49">
        <f t="shared" si="27"/>
        <v>347.4145165785837</v>
      </c>
      <c r="O285" s="49">
        <f t="shared" si="28"/>
        <v>322.5761366255713</v>
      </c>
      <c r="P285" s="49">
        <f t="shared" si="29"/>
        <v>337.7428170620526</v>
      </c>
    </row>
    <row r="286" spans="1:16" ht="15">
      <c r="A286">
        <v>298</v>
      </c>
      <c r="B286" t="s">
        <v>23</v>
      </c>
      <c r="C286" t="s">
        <v>270</v>
      </c>
      <c r="D286" t="s">
        <v>430</v>
      </c>
      <c r="E286" s="14">
        <v>0.648940298984252</v>
      </c>
      <c r="F286" s="14">
        <v>0.5037686945555556</v>
      </c>
      <c r="G286" s="14">
        <v>0.49474999999999997</v>
      </c>
      <c r="H286" s="14">
        <v>0.5037686945555556</v>
      </c>
      <c r="I286" s="40">
        <v>16</v>
      </c>
      <c r="J286" t="s">
        <v>217</v>
      </c>
      <c r="K286" s="40">
        <f t="shared" si="24"/>
        <v>19.019523625976404</v>
      </c>
      <c r="L286" s="39">
        <f t="shared" si="25"/>
        <v>201.06192982974676</v>
      </c>
      <c r="M286" s="49">
        <f t="shared" si="26"/>
        <v>166.81749781335475</v>
      </c>
      <c r="N286" s="49">
        <f t="shared" si="27"/>
        <v>125.4290046305343</v>
      </c>
      <c r="O286" s="49">
        <f t="shared" si="28"/>
        <v>117.12378508543468</v>
      </c>
      <c r="P286" s="49">
        <f t="shared" si="29"/>
        <v>124.96146374119512</v>
      </c>
    </row>
    <row r="287" spans="1:16" ht="15">
      <c r="A287">
        <v>299</v>
      </c>
      <c r="B287" t="s">
        <v>78</v>
      </c>
      <c r="C287" t="s">
        <v>79</v>
      </c>
      <c r="D287" t="s">
        <v>182</v>
      </c>
      <c r="E287" s="14">
        <v>0.7202020392692312</v>
      </c>
      <c r="F287" s="14">
        <v>0.8280959037910446</v>
      </c>
      <c r="G287" s="14">
        <v>0.86</v>
      </c>
      <c r="H287" s="14">
        <v>0.8280959037910446</v>
      </c>
      <c r="I287" s="40">
        <v>10.8</v>
      </c>
      <c r="J287" t="s">
        <v>217</v>
      </c>
      <c r="K287" s="40">
        <f t="shared" si="24"/>
        <v>14.573425869280529</v>
      </c>
      <c r="L287" s="39">
        <f t="shared" si="25"/>
        <v>91.60884177867838</v>
      </c>
      <c r="M287" s="49">
        <f t="shared" si="26"/>
        <v>57.64742269699748</v>
      </c>
      <c r="N287" s="49">
        <f t="shared" si="27"/>
        <v>71.25014119327538</v>
      </c>
      <c r="O287" s="49">
        <f t="shared" si="28"/>
        <v>67.83751568735377</v>
      </c>
      <c r="P287" s="49">
        <f t="shared" si="29"/>
        <v>71.71254425802898</v>
      </c>
    </row>
    <row r="288" spans="1:16" ht="15">
      <c r="A288">
        <v>300</v>
      </c>
      <c r="B288" t="s">
        <v>78</v>
      </c>
      <c r="C288" t="s">
        <v>79</v>
      </c>
      <c r="D288" t="s">
        <v>327</v>
      </c>
      <c r="E288" s="14">
        <v>0.7202020392692312</v>
      </c>
      <c r="F288" s="14">
        <v>0.8280959037910446</v>
      </c>
      <c r="G288" s="14">
        <v>0.8520137438333332</v>
      </c>
      <c r="H288" s="14">
        <v>0.8280959037910446</v>
      </c>
      <c r="I288" s="40">
        <v>10.2</v>
      </c>
      <c r="J288" t="s">
        <v>217</v>
      </c>
      <c r="K288" s="40">
        <f t="shared" si="24"/>
        <v>13.926849891923029</v>
      </c>
      <c r="L288" s="39">
        <f t="shared" si="25"/>
        <v>81.71282491987051</v>
      </c>
      <c r="M288" s="49">
        <f t="shared" si="26"/>
        <v>49.42054094005346</v>
      </c>
      <c r="N288" s="49">
        <f t="shared" si="27"/>
        <v>61.082011217307304</v>
      </c>
      <c r="O288" s="49">
        <f t="shared" si="28"/>
        <v>58.28471751991362</v>
      </c>
      <c r="P288" s="49">
        <f t="shared" si="29"/>
        <v>61.1278613968388</v>
      </c>
    </row>
    <row r="289" spans="1:16" ht="15">
      <c r="A289">
        <v>301</v>
      </c>
      <c r="B289" t="s">
        <v>87</v>
      </c>
      <c r="C289" t="s">
        <v>138</v>
      </c>
      <c r="D289" t="s">
        <v>399</v>
      </c>
      <c r="E289" s="14">
        <v>0.589108696704762</v>
      </c>
      <c r="F289" s="14">
        <v>0.5433520127058823</v>
      </c>
      <c r="G289" s="14">
        <v>0.64</v>
      </c>
      <c r="H289" s="14">
        <v>0.5433520127058823</v>
      </c>
      <c r="I289" s="40">
        <v>28.6</v>
      </c>
      <c r="J289" t="s">
        <v>217</v>
      </c>
      <c r="K289" s="40">
        <f t="shared" si="24"/>
        <v>25.58973679204552</v>
      </c>
      <c r="L289" s="39">
        <f t="shared" si="25"/>
        <v>642.4242817325768</v>
      </c>
      <c r="M289" s="49">
        <f t="shared" si="26"/>
        <v>755.8783285748807</v>
      </c>
      <c r="N289" s="49">
        <f t="shared" si="27"/>
        <v>612.9970316297307</v>
      </c>
      <c r="O289" s="49">
        <f t="shared" si="28"/>
        <v>579.547803014342</v>
      </c>
      <c r="P289" s="49">
        <f t="shared" si="29"/>
        <v>579.4080071486762</v>
      </c>
    </row>
    <row r="290" spans="1:16" ht="15">
      <c r="A290">
        <v>302</v>
      </c>
      <c r="B290" t="s">
        <v>30</v>
      </c>
      <c r="C290" t="s">
        <v>276</v>
      </c>
      <c r="D290" t="s">
        <v>446</v>
      </c>
      <c r="E290" s="14">
        <v>0.6089372227654867</v>
      </c>
      <c r="F290" s="14">
        <v>0.82</v>
      </c>
      <c r="G290" s="14">
        <v>0.64</v>
      </c>
      <c r="H290" s="14">
        <v>0.82</v>
      </c>
      <c r="I290" s="40">
        <v>10.9</v>
      </c>
      <c r="J290" t="s">
        <v>217</v>
      </c>
      <c r="K290" s="40">
        <f t="shared" si="24"/>
        <v>14.677684671827427</v>
      </c>
      <c r="L290" s="39">
        <f t="shared" si="25"/>
        <v>93.31315579325083</v>
      </c>
      <c r="M290" s="49">
        <f t="shared" si="26"/>
        <v>59.099112166119355</v>
      </c>
      <c r="N290" s="49">
        <f t="shared" si="27"/>
        <v>72.33025668092219</v>
      </c>
      <c r="O290" s="49">
        <f t="shared" si="28"/>
        <v>68.83889370811993</v>
      </c>
      <c r="P290" s="49">
        <f t="shared" si="29"/>
        <v>72.85002899063834</v>
      </c>
    </row>
    <row r="291" spans="1:16" ht="15">
      <c r="A291">
        <v>303</v>
      </c>
      <c r="B291" t="s">
        <v>173</v>
      </c>
      <c r="C291" t="s">
        <v>185</v>
      </c>
      <c r="D291" t="s">
        <v>352</v>
      </c>
      <c r="E291" s="14">
        <v>0.7995079823082191</v>
      </c>
      <c r="F291" s="14">
        <v>0.8192344292857148</v>
      </c>
      <c r="G291" s="14">
        <v>0.6416666666666666</v>
      </c>
      <c r="H291" s="14">
        <v>0.8192344292857148</v>
      </c>
      <c r="I291" s="40">
        <v>20.3</v>
      </c>
      <c r="J291" t="s">
        <v>217</v>
      </c>
      <c r="K291" s="40">
        <f t="shared" si="24"/>
        <v>21.71214346297205</v>
      </c>
      <c r="L291" s="39">
        <f t="shared" si="25"/>
        <v>323.6547291544545</v>
      </c>
      <c r="M291" s="49">
        <f t="shared" si="26"/>
        <v>314.49137621792767</v>
      </c>
      <c r="N291" s="49">
        <f t="shared" si="27"/>
        <v>384.54054195697455</v>
      </c>
      <c r="O291" s="49">
        <f t="shared" si="28"/>
        <v>357.0431091747839</v>
      </c>
      <c r="P291" s="49">
        <f t="shared" si="29"/>
        <v>373.42922117127307</v>
      </c>
    </row>
    <row r="292" spans="1:16" ht="15">
      <c r="A292">
        <v>304</v>
      </c>
      <c r="B292" t="s">
        <v>83</v>
      </c>
      <c r="C292" t="s">
        <v>281</v>
      </c>
      <c r="D292" t="s">
        <v>456</v>
      </c>
      <c r="E292" s="14">
        <v>0.6182630108888889</v>
      </c>
      <c r="F292" s="14">
        <v>0.45</v>
      </c>
      <c r="G292" s="14">
        <v>0.45</v>
      </c>
      <c r="H292" s="14">
        <v>0.45</v>
      </c>
      <c r="I292" s="40">
        <v>11.8</v>
      </c>
      <c r="J292" t="s">
        <v>217</v>
      </c>
      <c r="K292" s="40">
        <f t="shared" si="24"/>
        <v>15.575141900006956</v>
      </c>
      <c r="L292" s="39">
        <f t="shared" si="25"/>
        <v>109.3588402714607</v>
      </c>
      <c r="M292" s="49">
        <f t="shared" si="26"/>
        <v>73.23341160253406</v>
      </c>
      <c r="N292" s="49">
        <f t="shared" si="27"/>
        <v>49.18661973304526</v>
      </c>
      <c r="O292" s="49">
        <f t="shared" si="28"/>
        <v>46.639380897103415</v>
      </c>
      <c r="P292" s="49">
        <f t="shared" si="29"/>
        <v>49.71802493558952</v>
      </c>
    </row>
    <row r="293" spans="1:16" ht="15">
      <c r="A293">
        <v>305</v>
      </c>
      <c r="B293" t="s">
        <v>173</v>
      </c>
      <c r="C293" t="s">
        <v>174</v>
      </c>
      <c r="D293" t="s">
        <v>443</v>
      </c>
      <c r="E293" s="14">
        <v>0.7995079823082191</v>
      </c>
      <c r="F293" s="14">
        <v>0.799216</v>
      </c>
      <c r="G293" s="14">
        <v>0.64</v>
      </c>
      <c r="H293" s="14">
        <v>0.799216</v>
      </c>
      <c r="I293" s="40">
        <v>10.7</v>
      </c>
      <c r="J293" t="s">
        <v>217</v>
      </c>
      <c r="K293" s="40">
        <f t="shared" si="24"/>
        <v>14.468197203484435</v>
      </c>
      <c r="L293" s="39">
        <f t="shared" si="25"/>
        <v>89.92023572737384</v>
      </c>
      <c r="M293" s="49">
        <f t="shared" si="26"/>
        <v>56.21898546818586</v>
      </c>
      <c r="N293" s="49">
        <f t="shared" si="27"/>
        <v>67.06136222379348</v>
      </c>
      <c r="O293" s="49">
        <f t="shared" si="28"/>
        <v>63.87403095838018</v>
      </c>
      <c r="P293" s="49">
        <f t="shared" si="29"/>
        <v>67.44526603758891</v>
      </c>
    </row>
    <row r="294" spans="1:16" ht="15">
      <c r="A294">
        <v>306</v>
      </c>
      <c r="B294" t="s">
        <v>173</v>
      </c>
      <c r="C294" t="s">
        <v>232</v>
      </c>
      <c r="D294" t="s">
        <v>345</v>
      </c>
      <c r="E294" s="14">
        <v>0.7995079823082191</v>
      </c>
      <c r="F294" s="14">
        <v>0.7893373108571428</v>
      </c>
      <c r="G294" s="14">
        <v>0.64</v>
      </c>
      <c r="H294" s="14">
        <v>0.7893373108571428</v>
      </c>
      <c r="I294" s="40">
        <v>16.8</v>
      </c>
      <c r="J294" t="s">
        <v>217</v>
      </c>
      <c r="K294" s="40">
        <f t="shared" si="24"/>
        <v>19.571437963061022</v>
      </c>
      <c r="L294" s="39">
        <f t="shared" si="25"/>
        <v>221.6707776372958</v>
      </c>
      <c r="M294" s="49">
        <f t="shared" si="26"/>
        <v>190.17464924253505</v>
      </c>
      <c r="N294" s="49">
        <f t="shared" si="27"/>
        <v>224.04768093478057</v>
      </c>
      <c r="O294" s="49">
        <f t="shared" si="28"/>
        <v>208.81076485266547</v>
      </c>
      <c r="P294" s="49">
        <f t="shared" si="29"/>
        <v>222.13104419552093</v>
      </c>
    </row>
    <row r="295" spans="1:16" ht="15">
      <c r="A295">
        <v>307</v>
      </c>
      <c r="B295" t="s">
        <v>207</v>
      </c>
      <c r="C295" t="s">
        <v>208</v>
      </c>
      <c r="D295" t="s">
        <v>209</v>
      </c>
      <c r="E295" s="14">
        <v>0.6484850000000002</v>
      </c>
      <c r="F295" s="14">
        <v>0.6166666666666666</v>
      </c>
      <c r="G295" s="14">
        <v>0.6</v>
      </c>
      <c r="H295" s="14">
        <v>0.6166666666666666</v>
      </c>
      <c r="I295" s="40">
        <v>18.6</v>
      </c>
      <c r="J295" t="s">
        <v>217</v>
      </c>
      <c r="K295" s="40">
        <f t="shared" si="24"/>
        <v>20.72280380109509</v>
      </c>
      <c r="L295" s="39">
        <f t="shared" si="25"/>
        <v>271.7163486089812</v>
      </c>
      <c r="M295" s="49">
        <f t="shared" si="26"/>
        <v>249.55735466771827</v>
      </c>
      <c r="N295" s="49">
        <f t="shared" si="27"/>
        <v>229.69209260461628</v>
      </c>
      <c r="O295" s="49">
        <f t="shared" si="28"/>
        <v>213.45588114118365</v>
      </c>
      <c r="P295" s="49">
        <f t="shared" si="29"/>
        <v>225.23205779387283</v>
      </c>
    </row>
    <row r="296" spans="1:16" ht="15">
      <c r="A296">
        <v>308</v>
      </c>
      <c r="B296" t="s">
        <v>67</v>
      </c>
      <c r="C296" t="s">
        <v>44</v>
      </c>
      <c r="D296" t="s">
        <v>333</v>
      </c>
      <c r="E296" s="14">
        <v>0.6973370872236726</v>
      </c>
      <c r="F296" s="14">
        <v>0.5793855554054055</v>
      </c>
      <c r="G296" s="14">
        <v>0.53</v>
      </c>
      <c r="H296" s="14">
        <v>0.5793855554054055</v>
      </c>
      <c r="I296" s="40">
        <v>16.2</v>
      </c>
      <c r="J296" t="s">
        <v>217</v>
      </c>
      <c r="K296" s="40">
        <f t="shared" si="24"/>
        <v>19.16004717220008</v>
      </c>
      <c r="L296" s="39">
        <f t="shared" si="25"/>
        <v>206.1198940020263</v>
      </c>
      <c r="M296" s="49">
        <f t="shared" si="26"/>
        <v>172.48418933324103</v>
      </c>
      <c r="N296" s="49">
        <f t="shared" si="27"/>
        <v>149.15648930670292</v>
      </c>
      <c r="O296" s="49">
        <f t="shared" si="28"/>
        <v>139.20820308806873</v>
      </c>
      <c r="P296" s="49">
        <f t="shared" si="29"/>
        <v>148.42244928682197</v>
      </c>
    </row>
    <row r="297" spans="1:16" ht="15">
      <c r="A297">
        <v>309</v>
      </c>
      <c r="B297" t="s">
        <v>29</v>
      </c>
      <c r="C297" t="s">
        <v>37</v>
      </c>
      <c r="D297" t="s">
        <v>457</v>
      </c>
      <c r="E297" s="14">
        <v>0.572440270090909</v>
      </c>
      <c r="F297" s="14">
        <v>0.65494379336</v>
      </c>
      <c r="G297" s="14">
        <v>0.64</v>
      </c>
      <c r="H297" s="14">
        <v>0.65494379336</v>
      </c>
      <c r="I297" s="40">
        <v>11.6</v>
      </c>
      <c r="J297" t="s">
        <v>217</v>
      </c>
      <c r="K297" s="40">
        <f t="shared" si="24"/>
        <v>15.381769669846554</v>
      </c>
      <c r="L297" s="39">
        <f t="shared" si="25"/>
        <v>105.68317686676065</v>
      </c>
      <c r="M297" s="49">
        <f t="shared" si="26"/>
        <v>69.9236449894799</v>
      </c>
      <c r="N297" s="49">
        <f t="shared" si="27"/>
        <v>68.35232432084763</v>
      </c>
      <c r="O297" s="49">
        <f t="shared" si="28"/>
        <v>64.8670221029406</v>
      </c>
      <c r="P297" s="49">
        <f t="shared" si="29"/>
        <v>69.0608056646641</v>
      </c>
    </row>
    <row r="298" spans="1:16" ht="15">
      <c r="A298">
        <v>310</v>
      </c>
      <c r="B298" t="s">
        <v>38</v>
      </c>
      <c r="C298" t="s">
        <v>269</v>
      </c>
      <c r="D298" t="s">
        <v>429</v>
      </c>
      <c r="E298" s="14">
        <v>0.6298370838271606</v>
      </c>
      <c r="F298" s="14">
        <v>0.6785714285714286</v>
      </c>
      <c r="G298" s="14">
        <v>0.6</v>
      </c>
      <c r="H298" s="14">
        <v>0.6785714285714286</v>
      </c>
      <c r="I298" s="40">
        <v>10</v>
      </c>
      <c r="J298" t="s">
        <v>217</v>
      </c>
      <c r="K298" s="40">
        <f t="shared" si="24"/>
        <v>13.702842571948645</v>
      </c>
      <c r="L298" s="39">
        <f t="shared" si="25"/>
        <v>78.53981633974483</v>
      </c>
      <c r="M298" s="49">
        <f t="shared" si="26"/>
        <v>46.85882172601384</v>
      </c>
      <c r="N298" s="49">
        <f t="shared" si="27"/>
        <v>47.45829492506733</v>
      </c>
      <c r="O298" s="49">
        <f t="shared" si="28"/>
        <v>45.3147844571798</v>
      </c>
      <c r="P298" s="49">
        <f t="shared" si="29"/>
        <v>47.37089228672224</v>
      </c>
    </row>
    <row r="299" spans="1:16" ht="15">
      <c r="A299">
        <v>311</v>
      </c>
      <c r="B299" t="s">
        <v>30</v>
      </c>
      <c r="C299" t="s">
        <v>276</v>
      </c>
      <c r="D299" t="s">
        <v>446</v>
      </c>
      <c r="E299" s="14">
        <v>0.6089372227654867</v>
      </c>
      <c r="F299" s="14">
        <v>0.82</v>
      </c>
      <c r="G299" s="14">
        <v>0.64</v>
      </c>
      <c r="H299" s="14">
        <v>0.82</v>
      </c>
      <c r="I299" s="40">
        <v>14</v>
      </c>
      <c r="J299" t="s">
        <v>217</v>
      </c>
      <c r="K299" s="40">
        <f t="shared" si="24"/>
        <v>17.5090165126078</v>
      </c>
      <c r="L299" s="39">
        <f t="shared" si="25"/>
        <v>153.93804002589985</v>
      </c>
      <c r="M299" s="49">
        <f t="shared" si="26"/>
        <v>116.3400925248258</v>
      </c>
      <c r="N299" s="49">
        <f t="shared" si="27"/>
        <v>142.38638189605544</v>
      </c>
      <c r="O299" s="49">
        <f t="shared" si="28"/>
        <v>133.81284412785803</v>
      </c>
      <c r="P299" s="49">
        <f t="shared" si="29"/>
        <v>143.3629745811733</v>
      </c>
    </row>
    <row r="300" spans="1:16" ht="15">
      <c r="A300">
        <v>314</v>
      </c>
      <c r="B300" t="s">
        <v>18</v>
      </c>
      <c r="C300" t="s">
        <v>260</v>
      </c>
      <c r="D300" t="s">
        <v>410</v>
      </c>
      <c r="E300" s="14">
        <v>0.5025834383168316</v>
      </c>
      <c r="F300" s="14">
        <v>0.4658571428571428</v>
      </c>
      <c r="G300" s="14">
        <v>0.4658571428571428</v>
      </c>
      <c r="H300" s="14">
        <v>0.4658571428571428</v>
      </c>
      <c r="I300" s="40">
        <v>25.2</v>
      </c>
      <c r="J300" t="s">
        <v>217</v>
      </c>
      <c r="K300" s="40">
        <f t="shared" si="24"/>
        <v>24.15805926598057</v>
      </c>
      <c r="L300" s="39">
        <f t="shared" si="25"/>
        <v>498.7592496839155</v>
      </c>
      <c r="M300" s="49">
        <f t="shared" si="26"/>
        <v>550.3708781984215</v>
      </c>
      <c r="N300" s="49">
        <f t="shared" si="27"/>
        <v>382.6779176556615</v>
      </c>
      <c r="O300" s="49">
        <f t="shared" si="28"/>
        <v>357.676307506695</v>
      </c>
      <c r="P300" s="49">
        <f t="shared" si="29"/>
        <v>364.1004453129622</v>
      </c>
    </row>
    <row r="301" spans="1:16" ht="15">
      <c r="A301">
        <v>315</v>
      </c>
      <c r="B301" t="s">
        <v>18</v>
      </c>
      <c r="C301" t="s">
        <v>260</v>
      </c>
      <c r="D301" t="s">
        <v>410</v>
      </c>
      <c r="E301" s="14">
        <v>0.5025834383168316</v>
      </c>
      <c r="F301" s="14">
        <v>0.4658571428571428</v>
      </c>
      <c r="G301" s="14">
        <v>0.4658571428571428</v>
      </c>
      <c r="H301" s="14">
        <v>0.4658571428571428</v>
      </c>
      <c r="I301" s="40">
        <v>14.5</v>
      </c>
      <c r="J301" t="s">
        <v>217</v>
      </c>
      <c r="K301" s="40">
        <f t="shared" si="24"/>
        <v>17.905969522312894</v>
      </c>
      <c r="L301" s="39">
        <f t="shared" si="25"/>
        <v>165.1299638543135</v>
      </c>
      <c r="M301" s="49">
        <f t="shared" si="26"/>
        <v>127.92050551680252</v>
      </c>
      <c r="N301" s="49">
        <f t="shared" si="27"/>
        <v>88.94430031775968</v>
      </c>
      <c r="O301" s="49">
        <f t="shared" si="28"/>
        <v>83.43848793533296</v>
      </c>
      <c r="P301" s="49">
        <f t="shared" si="29"/>
        <v>89.34945989128765</v>
      </c>
    </row>
    <row r="302" spans="1:16" ht="15">
      <c r="A302">
        <v>316</v>
      </c>
      <c r="B302" t="s">
        <v>173</v>
      </c>
      <c r="C302" t="s">
        <v>232</v>
      </c>
      <c r="D302" t="s">
        <v>345</v>
      </c>
      <c r="E302" s="14">
        <v>0.7995079823082191</v>
      </c>
      <c r="F302" s="14">
        <v>0.7893373108571428</v>
      </c>
      <c r="G302" s="14">
        <v>0.64</v>
      </c>
      <c r="H302" s="14">
        <v>0.7893373108571428</v>
      </c>
      <c r="I302" s="40">
        <v>46.5</v>
      </c>
      <c r="J302" t="s">
        <v>217</v>
      </c>
      <c r="K302" s="40">
        <f t="shared" si="24"/>
        <v>31.08788456005552</v>
      </c>
      <c r="L302" s="39">
        <f t="shared" si="25"/>
        <v>1698.2271788061325</v>
      </c>
      <c r="M302" s="49">
        <f t="shared" si="26"/>
        <v>2311.5570421708294</v>
      </c>
      <c r="N302" s="49">
        <f t="shared" si="27"/>
        <v>2723.2809247164378</v>
      </c>
      <c r="O302" s="49">
        <f t="shared" si="28"/>
        <v>2900.452652935465</v>
      </c>
      <c r="P302" s="49">
        <f t="shared" si="29"/>
        <v>2703.118192999378</v>
      </c>
    </row>
    <row r="303" spans="1:16" ht="15">
      <c r="A303">
        <v>317</v>
      </c>
      <c r="B303" t="s">
        <v>25</v>
      </c>
      <c r="C303" t="s">
        <v>24</v>
      </c>
      <c r="D303" t="s">
        <v>325</v>
      </c>
      <c r="E303" s="14">
        <v>0.7696570196103286</v>
      </c>
      <c r="F303" s="14">
        <v>0.7832335102884614</v>
      </c>
      <c r="G303" s="14">
        <v>0.9295616666666667</v>
      </c>
      <c r="H303" s="14">
        <v>0.7832335102884614</v>
      </c>
      <c r="I303" s="40">
        <v>19.6</v>
      </c>
      <c r="J303" t="s">
        <v>217</v>
      </c>
      <c r="K303" s="40">
        <f t="shared" si="24"/>
        <v>21.315190453266965</v>
      </c>
      <c r="L303" s="39">
        <f t="shared" si="25"/>
        <v>301.7185584507638</v>
      </c>
      <c r="M303" s="49">
        <f t="shared" si="26"/>
        <v>286.70329416923045</v>
      </c>
      <c r="N303" s="49">
        <f t="shared" si="27"/>
        <v>335.1576529901966</v>
      </c>
      <c r="O303" s="49">
        <f t="shared" si="28"/>
        <v>311.2384915207076</v>
      </c>
      <c r="P303" s="49">
        <f t="shared" si="29"/>
        <v>326.7367221348462</v>
      </c>
    </row>
    <row r="304" spans="1:16" ht="15">
      <c r="A304">
        <v>318</v>
      </c>
      <c r="B304" t="s">
        <v>50</v>
      </c>
      <c r="C304" t="s">
        <v>119</v>
      </c>
      <c r="D304" t="s">
        <v>458</v>
      </c>
      <c r="E304" s="14">
        <v>0.6852189999999998</v>
      </c>
      <c r="F304" s="14">
        <v>0.8362114285714287</v>
      </c>
      <c r="G304" s="14">
        <v>0.895</v>
      </c>
      <c r="H304" s="14">
        <v>0.8362114285714287</v>
      </c>
      <c r="I304" s="40">
        <v>35.1</v>
      </c>
      <c r="J304" t="s">
        <v>217</v>
      </c>
      <c r="K304" s="40">
        <f t="shared" si="24"/>
        <v>27.90637118789722</v>
      </c>
      <c r="L304" s="39">
        <f t="shared" si="25"/>
        <v>967.6183912872903</v>
      </c>
      <c r="M304" s="49">
        <f t="shared" si="26"/>
        <v>1237.279541418252</v>
      </c>
      <c r="N304" s="49">
        <f t="shared" si="27"/>
        <v>1544.219840106804</v>
      </c>
      <c r="O304" s="49">
        <f t="shared" si="28"/>
        <v>1510.2515767687994</v>
      </c>
      <c r="P304" s="49">
        <f t="shared" si="29"/>
        <v>1464.6674349302039</v>
      </c>
    </row>
    <row r="305" spans="1:16" ht="15">
      <c r="A305">
        <v>319</v>
      </c>
      <c r="B305" t="s">
        <v>78</v>
      </c>
      <c r="C305" t="s">
        <v>79</v>
      </c>
      <c r="D305" t="s">
        <v>431</v>
      </c>
      <c r="E305" s="14">
        <v>0.7202020392692312</v>
      </c>
      <c r="F305" s="14">
        <v>0.8280959037910446</v>
      </c>
      <c r="G305" s="14">
        <v>0.64</v>
      </c>
      <c r="H305" s="14">
        <v>0.8280959037910446</v>
      </c>
      <c r="I305" s="40">
        <v>14.6</v>
      </c>
      <c r="J305" t="s">
        <v>217</v>
      </c>
      <c r="K305" s="40">
        <f t="shared" si="24"/>
        <v>17.983715532816056</v>
      </c>
      <c r="L305" s="39">
        <f t="shared" si="25"/>
        <v>167.41547250980008</v>
      </c>
      <c r="M305" s="49">
        <f t="shared" si="26"/>
        <v>130.3185634144884</v>
      </c>
      <c r="N305" s="49">
        <f t="shared" si="27"/>
        <v>161.06905753950943</v>
      </c>
      <c r="O305" s="49">
        <f t="shared" si="28"/>
        <v>151.04645436806067</v>
      </c>
      <c r="P305" s="49">
        <f t="shared" si="29"/>
        <v>161.72274327637828</v>
      </c>
    </row>
    <row r="306" spans="1:16" ht="15">
      <c r="A306">
        <v>320</v>
      </c>
      <c r="B306" t="s">
        <v>78</v>
      </c>
      <c r="C306" t="s">
        <v>79</v>
      </c>
      <c r="D306" t="s">
        <v>327</v>
      </c>
      <c r="E306" s="14">
        <v>0.7202020392692312</v>
      </c>
      <c r="F306" s="14">
        <v>0.8280959037910446</v>
      </c>
      <c r="G306" s="14">
        <v>0.8520137438333332</v>
      </c>
      <c r="H306" s="14">
        <v>0.8280959037910446</v>
      </c>
      <c r="I306" s="40">
        <v>10.3</v>
      </c>
      <c r="J306" t="s">
        <v>217</v>
      </c>
      <c r="K306" s="40">
        <f t="shared" si="24"/>
        <v>14.037211742904992</v>
      </c>
      <c r="L306" s="39">
        <f t="shared" si="25"/>
        <v>83.3228911548353</v>
      </c>
      <c r="M306" s="49">
        <f t="shared" si="26"/>
        <v>50.73488557519791</v>
      </c>
      <c r="N306" s="49">
        <f t="shared" si="27"/>
        <v>62.706493916610064</v>
      </c>
      <c r="O306" s="49">
        <f t="shared" si="28"/>
        <v>59.814113049142684</v>
      </c>
      <c r="P306" s="49">
        <f t="shared" si="29"/>
        <v>62.826268238274324</v>
      </c>
    </row>
    <row r="307" spans="1:16" ht="15">
      <c r="A307">
        <v>321</v>
      </c>
      <c r="B307" t="s">
        <v>219</v>
      </c>
      <c r="C307" t="s">
        <v>220</v>
      </c>
      <c r="D307" t="s">
        <v>324</v>
      </c>
      <c r="E307" s="14">
        <v>0.5561842754098358</v>
      </c>
      <c r="F307" s="14">
        <v>0.6018530171</v>
      </c>
      <c r="G307" s="14">
        <v>0.64</v>
      </c>
      <c r="H307" s="14">
        <v>0.6018530171</v>
      </c>
      <c r="I307" s="40">
        <v>26.9</v>
      </c>
      <c r="J307" t="s">
        <v>217</v>
      </c>
      <c r="K307" s="40">
        <f t="shared" si="24"/>
        <v>24.896532554107353</v>
      </c>
      <c r="L307" s="39">
        <f t="shared" si="25"/>
        <v>568.3219650160274</v>
      </c>
      <c r="M307" s="49">
        <f t="shared" si="26"/>
        <v>648.9388691511314</v>
      </c>
      <c r="N307" s="49">
        <f t="shared" si="27"/>
        <v>582.9340541971202</v>
      </c>
      <c r="O307" s="49">
        <f t="shared" si="28"/>
        <v>547.6368347905334</v>
      </c>
      <c r="P307" s="49">
        <f t="shared" si="29"/>
        <v>552.3815885238768</v>
      </c>
    </row>
    <row r="308" spans="1:16" ht="15">
      <c r="A308">
        <v>322</v>
      </c>
      <c r="B308" t="s">
        <v>30</v>
      </c>
      <c r="C308" t="s">
        <v>39</v>
      </c>
      <c r="D308" t="s">
        <v>459</v>
      </c>
      <c r="E308" s="14">
        <v>0.6089372227654867</v>
      </c>
      <c r="F308" s="14">
        <v>0.6761585265833331</v>
      </c>
      <c r="G308" s="14">
        <v>0.8251514285714286</v>
      </c>
      <c r="H308" s="14">
        <v>0.6761585265833331</v>
      </c>
      <c r="I308" s="40">
        <v>12.4</v>
      </c>
      <c r="J308" t="s">
        <v>217</v>
      </c>
      <c r="K308" s="40">
        <f t="shared" si="24"/>
        <v>16.13618249817553</v>
      </c>
      <c r="L308" s="39">
        <f t="shared" si="25"/>
        <v>120.76282160399167</v>
      </c>
      <c r="M308" s="49">
        <f t="shared" si="26"/>
        <v>83.75686692286739</v>
      </c>
      <c r="N308" s="49">
        <f t="shared" si="27"/>
        <v>84.52674586537658</v>
      </c>
      <c r="O308" s="49">
        <f t="shared" si="28"/>
        <v>79.94688603094643</v>
      </c>
      <c r="P308" s="49">
        <f t="shared" si="29"/>
        <v>85.46691415977283</v>
      </c>
    </row>
    <row r="309" spans="1:16" ht="15">
      <c r="A309">
        <v>323</v>
      </c>
      <c r="B309" t="s">
        <v>278</v>
      </c>
      <c r="C309" t="s">
        <v>279</v>
      </c>
      <c r="D309" t="s">
        <v>460</v>
      </c>
      <c r="E309" s="14">
        <v>0.6868325906513765</v>
      </c>
      <c r="F309" s="14">
        <v>0.416026770173913</v>
      </c>
      <c r="G309" s="14">
        <v>0.64</v>
      </c>
      <c r="H309" s="14">
        <v>0.416026770173913</v>
      </c>
      <c r="I309" s="40">
        <v>10.9</v>
      </c>
      <c r="J309" t="s">
        <v>217</v>
      </c>
      <c r="K309" s="40">
        <f t="shared" si="24"/>
        <v>14.677684671827427</v>
      </c>
      <c r="L309" s="39">
        <f t="shared" si="25"/>
        <v>93.31315579325083</v>
      </c>
      <c r="M309" s="49">
        <f t="shared" si="26"/>
        <v>59.099112166119355</v>
      </c>
      <c r="N309" s="49">
        <f t="shared" si="27"/>
        <v>36.6967354546514</v>
      </c>
      <c r="O309" s="49">
        <f t="shared" si="28"/>
        <v>34.92539342894444</v>
      </c>
      <c r="P309" s="49">
        <f t="shared" si="29"/>
        <v>36.96044179030633</v>
      </c>
    </row>
    <row r="310" spans="1:16" ht="15">
      <c r="A310">
        <v>324</v>
      </c>
      <c r="B310" t="s">
        <v>25</v>
      </c>
      <c r="C310" t="s">
        <v>24</v>
      </c>
      <c r="D310" t="s">
        <v>325</v>
      </c>
      <c r="E310" s="14">
        <v>0.7696570196103286</v>
      </c>
      <c r="F310" s="14">
        <v>0.7832335102884614</v>
      </c>
      <c r="G310" s="14">
        <v>0.9295616666666667</v>
      </c>
      <c r="H310" s="14">
        <v>0.7832335102884614</v>
      </c>
      <c r="I310" s="40">
        <v>21.5</v>
      </c>
      <c r="J310" t="s">
        <v>217</v>
      </c>
      <c r="K310" s="40">
        <f t="shared" si="24"/>
        <v>22.36181480223147</v>
      </c>
      <c r="L310" s="39">
        <f t="shared" si="25"/>
        <v>363.05030103047045</v>
      </c>
      <c r="M310" s="49">
        <f t="shared" si="26"/>
        <v>365.5667293090115</v>
      </c>
      <c r="N310" s="49">
        <f t="shared" si="27"/>
        <v>427.3494218527893</v>
      </c>
      <c r="O310" s="49">
        <f t="shared" si="28"/>
        <v>396.9545766133011</v>
      </c>
      <c r="P310" s="49">
        <f t="shared" si="29"/>
        <v>412.4587809632747</v>
      </c>
    </row>
    <row r="311" spans="1:16" ht="15">
      <c r="A311">
        <v>325</v>
      </c>
      <c r="B311" t="s">
        <v>278</v>
      </c>
      <c r="C311" t="s">
        <v>282</v>
      </c>
      <c r="D311" t="s">
        <v>461</v>
      </c>
      <c r="E311" s="14">
        <v>0.6868325906513765</v>
      </c>
      <c r="F311" s="14">
        <v>0.7789836410307691</v>
      </c>
      <c r="G311" s="14">
        <v>0.94</v>
      </c>
      <c r="H311" s="14">
        <v>0.7789836410307691</v>
      </c>
      <c r="I311" s="40">
        <v>13.8</v>
      </c>
      <c r="J311" t="s">
        <v>217</v>
      </c>
      <c r="K311" s="40">
        <f t="shared" si="24"/>
        <v>17.346251114549652</v>
      </c>
      <c r="L311" s="39">
        <f t="shared" si="25"/>
        <v>149.57122623741006</v>
      </c>
      <c r="M311" s="49">
        <f t="shared" si="26"/>
        <v>111.89753459866797</v>
      </c>
      <c r="N311" s="49">
        <f t="shared" si="27"/>
        <v>130.0990282448311</v>
      </c>
      <c r="O311" s="49">
        <f t="shared" si="28"/>
        <v>122.35723235512856</v>
      </c>
      <c r="P311" s="49">
        <f t="shared" si="29"/>
        <v>131.0984227742838</v>
      </c>
    </row>
    <row r="312" spans="1:16" ht="15">
      <c r="A312">
        <v>326</v>
      </c>
      <c r="B312" t="s">
        <v>113</v>
      </c>
      <c r="C312" t="s">
        <v>114</v>
      </c>
      <c r="D312" t="s">
        <v>462</v>
      </c>
      <c r="E312" s="14">
        <v>0.5605449376842105</v>
      </c>
      <c r="F312" s="14">
        <v>0.676094227</v>
      </c>
      <c r="G312" s="14">
        <v>0.64</v>
      </c>
      <c r="H312" s="14">
        <v>0.676094227</v>
      </c>
      <c r="I312" s="40">
        <v>14.5</v>
      </c>
      <c r="J312" t="s">
        <v>217</v>
      </c>
      <c r="K312" s="40">
        <f t="shared" si="24"/>
        <v>17.905969522312894</v>
      </c>
      <c r="L312" s="39">
        <f t="shared" si="25"/>
        <v>165.1299638543135</v>
      </c>
      <c r="M312" s="49">
        <f t="shared" si="26"/>
        <v>127.92050551680252</v>
      </c>
      <c r="N312" s="49">
        <f t="shared" si="27"/>
        <v>129.08405267885348</v>
      </c>
      <c r="O312" s="49">
        <f t="shared" si="28"/>
        <v>121.09351733174314</v>
      </c>
      <c r="P312" s="49">
        <f t="shared" si="29"/>
        <v>129.67205707650209</v>
      </c>
    </row>
    <row r="313" spans="1:16" ht="15">
      <c r="A313">
        <v>327</v>
      </c>
      <c r="B313" t="s">
        <v>23</v>
      </c>
      <c r="C313" t="s">
        <v>283</v>
      </c>
      <c r="D313" t="s">
        <v>463</v>
      </c>
      <c r="E313" s="14">
        <v>0.648940298984252</v>
      </c>
      <c r="F313" s="14">
        <v>0.41442666666666667</v>
      </c>
      <c r="G313" s="14">
        <v>0.41442666666666667</v>
      </c>
      <c r="H313" s="14">
        <v>0.41442666666666667</v>
      </c>
      <c r="I313" s="40">
        <v>20.5</v>
      </c>
      <c r="J313" t="s">
        <v>217</v>
      </c>
      <c r="K313" s="40">
        <f t="shared" si="24"/>
        <v>21.823046312065024</v>
      </c>
      <c r="L313" s="39">
        <f t="shared" si="25"/>
        <v>330.0635781677776</v>
      </c>
      <c r="M313" s="49">
        <f t="shared" si="26"/>
        <v>322.7019934778133</v>
      </c>
      <c r="N313" s="49">
        <f t="shared" si="27"/>
        <v>199.60643505029634</v>
      </c>
      <c r="O313" s="49">
        <f t="shared" si="28"/>
        <v>185.3350698175764</v>
      </c>
      <c r="P313" s="49">
        <f t="shared" si="29"/>
        <v>193.63154757320353</v>
      </c>
    </row>
    <row r="314" spans="1:16" ht="15">
      <c r="A314">
        <v>328</v>
      </c>
      <c r="B314" t="s">
        <v>25</v>
      </c>
      <c r="C314" t="s">
        <v>231</v>
      </c>
      <c r="D314" t="s">
        <v>343</v>
      </c>
      <c r="E314" s="14">
        <v>0.7696570196103286</v>
      </c>
      <c r="F314" s="14">
        <v>0.6495742685185186</v>
      </c>
      <c r="G314" s="14">
        <v>0.6572079304545455</v>
      </c>
      <c r="H314" s="14">
        <v>0.6495742685185186</v>
      </c>
      <c r="I314" s="40">
        <v>36</v>
      </c>
      <c r="J314" t="s">
        <v>217</v>
      </c>
      <c r="K314" s="40">
        <f t="shared" si="24"/>
        <v>28.19276623181551</v>
      </c>
      <c r="L314" s="39">
        <f t="shared" si="25"/>
        <v>1017.8760197630929</v>
      </c>
      <c r="M314" s="49">
        <f t="shared" si="26"/>
        <v>1312.3408864921357</v>
      </c>
      <c r="N314" s="49">
        <f t="shared" si="27"/>
        <v>1272.3326438657812</v>
      </c>
      <c r="O314" s="49">
        <f t="shared" si="28"/>
        <v>1251.4567403978588</v>
      </c>
      <c r="P314" s="49">
        <f t="shared" si="29"/>
        <v>1209.1406784087499</v>
      </c>
    </row>
    <row r="315" spans="1:16" ht="15">
      <c r="A315">
        <v>329</v>
      </c>
      <c r="B315" t="s">
        <v>50</v>
      </c>
      <c r="C315" t="s">
        <v>51</v>
      </c>
      <c r="D315" t="s">
        <v>452</v>
      </c>
      <c r="E315" s="14">
        <v>0.6852189999999998</v>
      </c>
      <c r="F315" s="14">
        <v>0.61785</v>
      </c>
      <c r="G315" s="14">
        <v>0.6599999999999999</v>
      </c>
      <c r="H315" s="14">
        <v>0.61785</v>
      </c>
      <c r="I315" s="40">
        <v>10.3</v>
      </c>
      <c r="J315" t="s">
        <v>217</v>
      </c>
      <c r="K315" s="40">
        <f t="shared" si="24"/>
        <v>14.037211742904992</v>
      </c>
      <c r="L315" s="39">
        <f t="shared" si="25"/>
        <v>83.3228911548353</v>
      </c>
      <c r="M315" s="49">
        <f t="shared" si="26"/>
        <v>50.73488557519791</v>
      </c>
      <c r="N315" s="49">
        <f t="shared" si="27"/>
        <v>46.78589410841198</v>
      </c>
      <c r="O315" s="49">
        <f t="shared" si="28"/>
        <v>44.627862036542616</v>
      </c>
      <c r="P315" s="49">
        <f t="shared" si="29"/>
        <v>46.87525883573583</v>
      </c>
    </row>
    <row r="316" spans="1:16" ht="15">
      <c r="A316">
        <v>330</v>
      </c>
      <c r="B316" t="s">
        <v>20</v>
      </c>
      <c r="C316" t="s">
        <v>19</v>
      </c>
      <c r="D316" t="s">
        <v>350</v>
      </c>
      <c r="E316" s="14">
        <v>0.6100528420666669</v>
      </c>
      <c r="F316" s="14">
        <v>0.5250412620547943</v>
      </c>
      <c r="G316" s="14">
        <v>0.42500000000000004</v>
      </c>
      <c r="H316" s="14">
        <v>0.5250412620547943</v>
      </c>
      <c r="I316" s="40">
        <v>18.3</v>
      </c>
      <c r="J316" t="s">
        <v>217</v>
      </c>
      <c r="K316" s="40">
        <f t="shared" si="24"/>
        <v>20.538864788993507</v>
      </c>
      <c r="L316" s="39">
        <f t="shared" si="25"/>
        <v>263.02199094017146</v>
      </c>
      <c r="M316" s="49">
        <f t="shared" si="26"/>
        <v>238.9957366852146</v>
      </c>
      <c r="N316" s="49">
        <f t="shared" si="27"/>
        <v>187.28749733570206</v>
      </c>
      <c r="O316" s="49">
        <f t="shared" si="28"/>
        <v>174.10789166513675</v>
      </c>
      <c r="P316" s="49">
        <f t="shared" si="29"/>
        <v>183.9828651840495</v>
      </c>
    </row>
    <row r="317" spans="1:16" ht="15">
      <c r="A317">
        <v>331</v>
      </c>
      <c r="B317" t="s">
        <v>266</v>
      </c>
      <c r="C317" t="s">
        <v>267</v>
      </c>
      <c r="D317" t="s">
        <v>421</v>
      </c>
      <c r="E317" s="14">
        <v>0.515</v>
      </c>
      <c r="F317" s="14"/>
      <c r="G317" s="14">
        <v>0.64</v>
      </c>
      <c r="H317" s="14">
        <v>0.515</v>
      </c>
      <c r="I317" s="40">
        <v>14.8</v>
      </c>
      <c r="J317" t="s">
        <v>217</v>
      </c>
      <c r="K317" s="40">
        <f t="shared" si="24"/>
        <v>18.137622668871025</v>
      </c>
      <c r="L317" s="39">
        <f t="shared" si="25"/>
        <v>172.0336137105771</v>
      </c>
      <c r="M317" s="49">
        <f t="shared" si="26"/>
        <v>135.19734031152365</v>
      </c>
      <c r="N317" s="49">
        <f t="shared" si="27"/>
        <v>103.92034367229056</v>
      </c>
      <c r="O317" s="49">
        <f t="shared" si="28"/>
        <v>97.3881001356019</v>
      </c>
      <c r="P317" s="49">
        <f t="shared" si="29"/>
        <v>104.23566702776611</v>
      </c>
    </row>
    <row r="318" spans="1:16" ht="15">
      <c r="A318">
        <v>332</v>
      </c>
      <c r="B318" t="s">
        <v>67</v>
      </c>
      <c r="C318" t="s">
        <v>44</v>
      </c>
      <c r="D318" t="s">
        <v>333</v>
      </c>
      <c r="E318" s="14">
        <v>0.6973370872236726</v>
      </c>
      <c r="F318" s="14">
        <v>0.5793855554054055</v>
      </c>
      <c r="G318" s="14">
        <v>0.53</v>
      </c>
      <c r="H318" s="14">
        <v>0.5793855554054055</v>
      </c>
      <c r="I318" s="40">
        <v>12.5</v>
      </c>
      <c r="J318" t="s">
        <v>217</v>
      </c>
      <c r="K318" s="40">
        <f t="shared" si="24"/>
        <v>16.22704242441499</v>
      </c>
      <c r="L318" s="39">
        <f t="shared" si="25"/>
        <v>122.7184630308513</v>
      </c>
      <c r="M318" s="49">
        <f t="shared" si="26"/>
        <v>85.59870392487821</v>
      </c>
      <c r="N318" s="49">
        <f t="shared" si="27"/>
        <v>74.02186957537079</v>
      </c>
      <c r="O318" s="49">
        <f t="shared" si="28"/>
        <v>69.98184912403879</v>
      </c>
      <c r="P318" s="49">
        <f t="shared" si="29"/>
        <v>74.8397604358405</v>
      </c>
    </row>
    <row r="319" spans="1:16" ht="15">
      <c r="A319">
        <v>333</v>
      </c>
      <c r="B319" t="s">
        <v>78</v>
      </c>
      <c r="C319" t="s">
        <v>79</v>
      </c>
      <c r="D319" t="s">
        <v>409</v>
      </c>
      <c r="E319" s="14">
        <v>0.7202020392692312</v>
      </c>
      <c r="F319" s="14">
        <v>0.8280959037910446</v>
      </c>
      <c r="G319" s="14">
        <v>0.64</v>
      </c>
      <c r="H319" s="14">
        <v>0.8280959037910446</v>
      </c>
      <c r="I319" s="40">
        <v>19.6</v>
      </c>
      <c r="J319" t="s">
        <v>217</v>
      </c>
      <c r="K319" s="40">
        <f t="shared" si="24"/>
        <v>21.315190453266965</v>
      </c>
      <c r="L319" s="39">
        <f t="shared" si="25"/>
        <v>301.7185584507638</v>
      </c>
      <c r="M319" s="49">
        <f t="shared" si="26"/>
        <v>286.70329416923045</v>
      </c>
      <c r="N319" s="49">
        <f t="shared" si="27"/>
        <v>354.35496045513224</v>
      </c>
      <c r="O319" s="49">
        <f t="shared" si="28"/>
        <v>329.06574673430276</v>
      </c>
      <c r="P319" s="49">
        <f t="shared" si="29"/>
        <v>345.4516918183559</v>
      </c>
    </row>
    <row r="320" spans="1:16" ht="15">
      <c r="A320">
        <v>334</v>
      </c>
      <c r="B320" t="s">
        <v>78</v>
      </c>
      <c r="C320" t="s">
        <v>79</v>
      </c>
      <c r="D320" t="s">
        <v>327</v>
      </c>
      <c r="E320" s="14">
        <v>0.7202020392692312</v>
      </c>
      <c r="F320" s="14">
        <v>0.8280959037910446</v>
      </c>
      <c r="G320" s="14">
        <v>0.8520137438333332</v>
      </c>
      <c r="H320" s="14">
        <v>0.8280959037910446</v>
      </c>
      <c r="I320" s="40">
        <v>23.5</v>
      </c>
      <c r="J320" t="s">
        <v>217</v>
      </c>
      <c r="K320" s="40">
        <f t="shared" si="24"/>
        <v>23.367988764050082</v>
      </c>
      <c r="L320" s="39">
        <f t="shared" si="25"/>
        <v>433.73613573624084</v>
      </c>
      <c r="M320" s="49">
        <f t="shared" si="26"/>
        <v>460.3558934431641</v>
      </c>
      <c r="N320" s="49">
        <f t="shared" si="27"/>
        <v>568.9833278303743</v>
      </c>
      <c r="O320" s="49">
        <f t="shared" si="28"/>
        <v>529.8260592917253</v>
      </c>
      <c r="P320" s="49">
        <f t="shared" si="29"/>
        <v>544.4312224053274</v>
      </c>
    </row>
    <row r="321" spans="1:16" ht="15">
      <c r="A321">
        <v>335</v>
      </c>
      <c r="B321" t="s">
        <v>134</v>
      </c>
      <c r="C321" t="s">
        <v>284</v>
      </c>
      <c r="D321" t="s">
        <v>464</v>
      </c>
      <c r="E321" s="14">
        <v>0.6488518691588784</v>
      </c>
      <c r="F321" s="14">
        <v>0.64</v>
      </c>
      <c r="G321" s="14">
        <v>0.64</v>
      </c>
      <c r="H321" s="14">
        <v>0.64</v>
      </c>
      <c r="I321" s="40">
        <v>26.8</v>
      </c>
      <c r="J321" t="s">
        <v>217</v>
      </c>
      <c r="K321" s="40">
        <f t="shared" si="24"/>
        <v>24.854402151590165</v>
      </c>
      <c r="L321" s="39">
        <f t="shared" si="25"/>
        <v>564.1043768785833</v>
      </c>
      <c r="M321" s="49">
        <f t="shared" si="26"/>
        <v>642.9069824550196</v>
      </c>
      <c r="N321" s="49">
        <f t="shared" si="27"/>
        <v>614.1201026436008</v>
      </c>
      <c r="O321" s="49">
        <f t="shared" si="28"/>
        <v>576.7408075251885</v>
      </c>
      <c r="P321" s="49">
        <f t="shared" si="29"/>
        <v>582.0472082166276</v>
      </c>
    </row>
    <row r="322" spans="1:16" ht="15">
      <c r="A322">
        <v>336</v>
      </c>
      <c r="B322" t="s">
        <v>78</v>
      </c>
      <c r="C322" t="s">
        <v>79</v>
      </c>
      <c r="D322" t="s">
        <v>409</v>
      </c>
      <c r="E322" s="14">
        <v>0.7202020392692312</v>
      </c>
      <c r="F322" s="14">
        <v>0.8280959037910446</v>
      </c>
      <c r="G322" s="14">
        <v>0.64</v>
      </c>
      <c r="H322" s="14">
        <v>0.8280959037910446</v>
      </c>
      <c r="I322" s="40">
        <v>27.5</v>
      </c>
      <c r="J322" t="s">
        <v>217</v>
      </c>
      <c r="K322" s="40">
        <f t="shared" si="24"/>
        <v>25.14607208485561</v>
      </c>
      <c r="L322" s="39">
        <f t="shared" si="25"/>
        <v>593.9573610693203</v>
      </c>
      <c r="M322" s="49">
        <f t="shared" si="26"/>
        <v>685.7372830502029</v>
      </c>
      <c r="N322" s="49">
        <f t="shared" si="27"/>
        <v>847.5466196577211</v>
      </c>
      <c r="O322" s="49">
        <f t="shared" si="28"/>
        <v>797.9044952490472</v>
      </c>
      <c r="P322" s="49">
        <f t="shared" si="29"/>
        <v>802.2717642990916</v>
      </c>
    </row>
    <row r="323" spans="1:16" ht="15">
      <c r="A323">
        <v>337</v>
      </c>
      <c r="B323" t="s">
        <v>50</v>
      </c>
      <c r="C323" t="s">
        <v>51</v>
      </c>
      <c r="D323" t="s">
        <v>323</v>
      </c>
      <c r="E323" s="14">
        <v>0.6852189999999998</v>
      </c>
      <c r="F323" s="14">
        <v>0.61785</v>
      </c>
      <c r="G323" s="14">
        <v>0.64</v>
      </c>
      <c r="H323" s="14">
        <v>0.61785</v>
      </c>
      <c r="I323" s="40">
        <v>13.7</v>
      </c>
      <c r="J323" t="s">
        <v>217</v>
      </c>
      <c r="K323" s="40">
        <f t="shared" si="24"/>
        <v>17.263981661019102</v>
      </c>
      <c r="L323" s="39">
        <f t="shared" si="25"/>
        <v>147.41138128806705</v>
      </c>
      <c r="M323" s="49">
        <f t="shared" si="26"/>
        <v>109.71651498635977</v>
      </c>
      <c r="N323" s="49">
        <f t="shared" si="27"/>
        <v>101.17663997660055</v>
      </c>
      <c r="O323" s="49">
        <f t="shared" si="28"/>
        <v>95.19227482580071</v>
      </c>
      <c r="P323" s="49">
        <f t="shared" si="29"/>
        <v>101.99302641679412</v>
      </c>
    </row>
    <row r="324" spans="1:16" ht="15">
      <c r="A324">
        <v>338</v>
      </c>
      <c r="B324" t="s">
        <v>20</v>
      </c>
      <c r="C324" t="s">
        <v>244</v>
      </c>
      <c r="D324" t="s">
        <v>367</v>
      </c>
      <c r="E324" s="14">
        <v>0.6100528420666669</v>
      </c>
      <c r="F324" s="14">
        <v>0.8153659963157895</v>
      </c>
      <c r="G324" s="14">
        <v>0.82</v>
      </c>
      <c r="H324" s="14">
        <v>0.8153659963157895</v>
      </c>
      <c r="I324" s="40">
        <v>15.6</v>
      </c>
      <c r="J324" t="s">
        <v>217</v>
      </c>
      <c r="K324" s="40">
        <f t="shared" si="24"/>
        <v>18.733128582058114</v>
      </c>
      <c r="L324" s="39">
        <f t="shared" si="25"/>
        <v>191.134497044403</v>
      </c>
      <c r="M324" s="49">
        <f t="shared" si="26"/>
        <v>155.82632276897746</v>
      </c>
      <c r="N324" s="49">
        <f t="shared" si="27"/>
        <v>189.63505211455688</v>
      </c>
      <c r="O324" s="49">
        <f t="shared" si="28"/>
        <v>177.27419175346512</v>
      </c>
      <c r="P324" s="49">
        <f t="shared" si="29"/>
        <v>189.37272738571315</v>
      </c>
    </row>
    <row r="325" spans="1:16" ht="15">
      <c r="A325">
        <v>339</v>
      </c>
      <c r="B325" t="s">
        <v>29</v>
      </c>
      <c r="C325" t="s">
        <v>37</v>
      </c>
      <c r="D325" t="s">
        <v>457</v>
      </c>
      <c r="E325" s="14">
        <v>0.572440270090909</v>
      </c>
      <c r="F325" s="14">
        <v>0.65494379336</v>
      </c>
      <c r="G325" s="14">
        <v>0.64</v>
      </c>
      <c r="H325" s="14">
        <v>0.65494379336</v>
      </c>
      <c r="I325" s="40">
        <v>14.9</v>
      </c>
      <c r="J325" t="s">
        <v>217</v>
      </c>
      <c r="K325" s="40">
        <f t="shared" si="24"/>
        <v>18.213798040906383</v>
      </c>
      <c r="L325" s="39">
        <f t="shared" si="25"/>
        <v>174.3662462558675</v>
      </c>
      <c r="M325" s="49">
        <f t="shared" si="26"/>
        <v>137.67822423553048</v>
      </c>
      <c r="N325" s="49">
        <f t="shared" si="27"/>
        <v>134.58432603565225</v>
      </c>
      <c r="O325" s="49">
        <f t="shared" si="28"/>
        <v>126.08303816862666</v>
      </c>
      <c r="P325" s="49">
        <f t="shared" si="29"/>
        <v>134.9218886201838</v>
      </c>
    </row>
    <row r="326" spans="1:16" ht="15">
      <c r="A326">
        <v>340</v>
      </c>
      <c r="B326" t="s">
        <v>78</v>
      </c>
      <c r="C326" t="s">
        <v>79</v>
      </c>
      <c r="D326" t="s">
        <v>327</v>
      </c>
      <c r="E326" s="14">
        <v>0.7202020392692312</v>
      </c>
      <c r="F326" s="14">
        <v>0.8280959037910446</v>
      </c>
      <c r="G326" s="14">
        <v>0.8520137438333332</v>
      </c>
      <c r="H326" s="14">
        <v>0.8280959037910446</v>
      </c>
      <c r="I326" s="40">
        <v>14.6</v>
      </c>
      <c r="J326" t="s">
        <v>217</v>
      </c>
      <c r="K326" s="40">
        <f t="shared" si="24"/>
        <v>17.983715532816056</v>
      </c>
      <c r="L326" s="39">
        <f t="shared" si="25"/>
        <v>167.41547250980008</v>
      </c>
      <c r="M326" s="49">
        <f t="shared" si="26"/>
        <v>130.3185634144884</v>
      </c>
      <c r="N326" s="49">
        <f t="shared" si="27"/>
        <v>161.06905753950943</v>
      </c>
      <c r="O326" s="49">
        <f t="shared" si="28"/>
        <v>151.04645436806067</v>
      </c>
      <c r="P326" s="49">
        <f t="shared" si="29"/>
        <v>161.72274327637828</v>
      </c>
    </row>
    <row r="327" spans="1:16" ht="15">
      <c r="A327">
        <v>341</v>
      </c>
      <c r="B327" t="s">
        <v>219</v>
      </c>
      <c r="C327" t="s">
        <v>220</v>
      </c>
      <c r="D327" t="s">
        <v>324</v>
      </c>
      <c r="E327" s="14">
        <v>0.5561842754098358</v>
      </c>
      <c r="F327" s="14">
        <v>0.6018530171</v>
      </c>
      <c r="G327" s="14">
        <v>0.64</v>
      </c>
      <c r="H327" s="14">
        <v>0.6018530171</v>
      </c>
      <c r="I327" s="40">
        <v>11.6</v>
      </c>
      <c r="J327" t="s">
        <v>217</v>
      </c>
      <c r="K327" s="40">
        <f t="shared" si="24"/>
        <v>15.381769669846554</v>
      </c>
      <c r="L327" s="39">
        <f t="shared" si="25"/>
        <v>105.68317686676065</v>
      </c>
      <c r="M327" s="49">
        <f t="shared" si="26"/>
        <v>69.9236449894799</v>
      </c>
      <c r="N327" s="49">
        <f t="shared" si="27"/>
        <v>62.81157716947429</v>
      </c>
      <c r="O327" s="49">
        <f t="shared" si="28"/>
        <v>59.60879904313868</v>
      </c>
      <c r="P327" s="49">
        <f t="shared" si="29"/>
        <v>63.46262789880104</v>
      </c>
    </row>
    <row r="328" spans="1:16" ht="15">
      <c r="A328">
        <v>342</v>
      </c>
      <c r="B328" t="s">
        <v>219</v>
      </c>
      <c r="C328" t="s">
        <v>228</v>
      </c>
      <c r="D328" t="s">
        <v>337</v>
      </c>
      <c r="E328" s="14">
        <v>0.5561842754098358</v>
      </c>
      <c r="F328" s="14">
        <v>0.6468105405405403</v>
      </c>
      <c r="G328" s="14">
        <v>0.6893333333333334</v>
      </c>
      <c r="H328" s="14">
        <v>0.6468105405405403</v>
      </c>
      <c r="I328" s="40">
        <v>56.7</v>
      </c>
      <c r="J328" t="s">
        <v>217</v>
      </c>
      <c r="K328" s="40">
        <f aca="true" t="shared" si="30" ref="K328:K391">11.312*LN(I328)-12.344</f>
        <v>33.33130187181968</v>
      </c>
      <c r="L328" s="39">
        <f aca="true" t="shared" si="31" ref="L328:L391">I328^2*PI()/4</f>
        <v>2524.968701524823</v>
      </c>
      <c r="M328" s="49">
        <f aca="true" t="shared" si="32" ref="M328:M391">EXP(0.33*LN(I328)+0.933*(LN(I328))^2-0.122*(LN(I328))^3-0.37)</f>
        <v>3437.302086639836</v>
      </c>
      <c r="N328" s="49">
        <f aca="true" t="shared" si="33" ref="N328:N391">EXP(0.33*LN(I328)+0.933*(LN(I328))^2-0.122*(LN(I328))^3-0.37)*H328/0.67</f>
        <v>3318.3331651651333</v>
      </c>
      <c r="O328" s="49">
        <f aca="true" t="shared" si="34" ref="O328:O391">H328*EXP(-1.499+2.148*LN(I328)+0.207*(LN(I328))^2-0.0281*(LN(I328))^3)</f>
        <v>3879.4710322831643</v>
      </c>
      <c r="P328" s="49">
        <f aca="true" t="shared" si="35" ref="P328:P391">EXP(-2.977+LN(H328*I328^2*K328))</f>
        <v>3531.0251485401272</v>
      </c>
    </row>
    <row r="329" spans="1:16" ht="15">
      <c r="A329">
        <v>343</v>
      </c>
      <c r="B329" t="s">
        <v>87</v>
      </c>
      <c r="C329" t="s">
        <v>138</v>
      </c>
      <c r="D329" t="s">
        <v>465</v>
      </c>
      <c r="E329" s="14">
        <v>0.589108696704762</v>
      </c>
      <c r="F329" s="14">
        <v>0.5433520127058823</v>
      </c>
      <c r="G329" s="14">
        <v>0.64</v>
      </c>
      <c r="H329" s="14">
        <v>0.5433520127058823</v>
      </c>
      <c r="I329" s="40">
        <v>14.2</v>
      </c>
      <c r="J329" t="s">
        <v>217</v>
      </c>
      <c r="K329" s="40">
        <f t="shared" si="30"/>
        <v>17.66947310363681</v>
      </c>
      <c r="L329" s="39">
        <f t="shared" si="31"/>
        <v>158.36768566746147</v>
      </c>
      <c r="M329" s="49">
        <f t="shared" si="32"/>
        <v>120.89063406996485</v>
      </c>
      <c r="N329" s="49">
        <f t="shared" si="33"/>
        <v>98.03905871523239</v>
      </c>
      <c r="O329" s="49">
        <f t="shared" si="34"/>
        <v>92.06825791715339</v>
      </c>
      <c r="P329" s="49">
        <f t="shared" si="35"/>
        <v>98.62497258343973</v>
      </c>
    </row>
    <row r="330" spans="1:16" ht="15">
      <c r="A330">
        <v>344</v>
      </c>
      <c r="B330" t="s">
        <v>18</v>
      </c>
      <c r="C330" t="s">
        <v>34</v>
      </c>
      <c r="D330" t="s">
        <v>40</v>
      </c>
      <c r="E330" s="14">
        <v>0.5025834383168316</v>
      </c>
      <c r="F330" s="14">
        <v>0.47859708247272714</v>
      </c>
      <c r="G330" s="14">
        <v>0.47211317866666663</v>
      </c>
      <c r="H330" s="14">
        <v>0.47859708247272714</v>
      </c>
      <c r="I330" s="40">
        <v>11.9</v>
      </c>
      <c r="J330" t="s">
        <v>217</v>
      </c>
      <c r="K330" s="40">
        <f t="shared" si="30"/>
        <v>15.670602382128974</v>
      </c>
      <c r="L330" s="39">
        <f t="shared" si="31"/>
        <v>111.22023391871267</v>
      </c>
      <c r="M330" s="49">
        <f t="shared" si="32"/>
        <v>74.92511903398616</v>
      </c>
      <c r="N330" s="49">
        <f t="shared" si="33"/>
        <v>53.52081100535458</v>
      </c>
      <c r="O330" s="49">
        <f t="shared" si="34"/>
        <v>50.72772763421928</v>
      </c>
      <c r="P330" s="49">
        <f t="shared" si="35"/>
        <v>54.107191031548034</v>
      </c>
    </row>
    <row r="331" spans="1:16" ht="15">
      <c r="A331">
        <v>345</v>
      </c>
      <c r="B331" t="s">
        <v>219</v>
      </c>
      <c r="C331" t="s">
        <v>226</v>
      </c>
      <c r="D331" t="s">
        <v>403</v>
      </c>
      <c r="E331" s="14">
        <v>0.5561842754098358</v>
      </c>
      <c r="F331" s="14">
        <v>0.5357707619333334</v>
      </c>
      <c r="G331" s="14">
        <v>0.64</v>
      </c>
      <c r="H331" s="14">
        <v>0.5357707619333334</v>
      </c>
      <c r="I331" s="40">
        <v>27.4</v>
      </c>
      <c r="J331" t="s">
        <v>217</v>
      </c>
      <c r="K331" s="40">
        <f t="shared" si="30"/>
        <v>25.1048625675132</v>
      </c>
      <c r="L331" s="39">
        <f t="shared" si="31"/>
        <v>589.6455251522682</v>
      </c>
      <c r="M331" s="49">
        <f t="shared" si="32"/>
        <v>679.5321615629027</v>
      </c>
      <c r="N331" s="49">
        <f t="shared" si="33"/>
        <v>543.3932297891961</v>
      </c>
      <c r="O331" s="49">
        <f t="shared" si="34"/>
        <v>511.3810199645304</v>
      </c>
      <c r="P331" s="49">
        <f t="shared" si="35"/>
        <v>514.4501650235263</v>
      </c>
    </row>
    <row r="332" spans="1:16" ht="15">
      <c r="A332">
        <v>346</v>
      </c>
      <c r="B332" t="s">
        <v>67</v>
      </c>
      <c r="C332" t="s">
        <v>65</v>
      </c>
      <c r="D332" t="s">
        <v>434</v>
      </c>
      <c r="E332" s="14">
        <v>0.6973370872236726</v>
      </c>
      <c r="F332" s="14">
        <v>0.5587349583846154</v>
      </c>
      <c r="G332" s="14">
        <v>0.64</v>
      </c>
      <c r="H332" s="14">
        <v>0.5587349583846154</v>
      </c>
      <c r="I332" s="40">
        <v>12.2</v>
      </c>
      <c r="J332" t="s">
        <v>217</v>
      </c>
      <c r="K332" s="40">
        <f t="shared" si="30"/>
        <v>15.952243486073952</v>
      </c>
      <c r="L332" s="39">
        <f t="shared" si="31"/>
        <v>116.89866264007618</v>
      </c>
      <c r="M332" s="49">
        <f t="shared" si="32"/>
        <v>80.14903796791721</v>
      </c>
      <c r="N332" s="49">
        <f t="shared" si="33"/>
        <v>66.83890954264355</v>
      </c>
      <c r="O332" s="49">
        <f t="shared" si="34"/>
        <v>63.27064680019404</v>
      </c>
      <c r="P332" s="49">
        <f t="shared" si="35"/>
        <v>67.58535561850779</v>
      </c>
    </row>
    <row r="333" spans="1:16" ht="15">
      <c r="A333">
        <v>347</v>
      </c>
      <c r="B333" t="s">
        <v>25</v>
      </c>
      <c r="C333" t="s">
        <v>24</v>
      </c>
      <c r="D333" t="s">
        <v>325</v>
      </c>
      <c r="E333" s="14">
        <v>0.7696570196103286</v>
      </c>
      <c r="F333" s="14">
        <v>0.7832335102884614</v>
      </c>
      <c r="G333" s="14">
        <v>0.9295616666666667</v>
      </c>
      <c r="H333" s="14">
        <v>0.7832335102884614</v>
      </c>
      <c r="I333" s="40">
        <v>23.1</v>
      </c>
      <c r="J333" t="s">
        <v>217</v>
      </c>
      <c r="K333" s="40">
        <f t="shared" si="30"/>
        <v>23.173786569473883</v>
      </c>
      <c r="L333" s="39">
        <f t="shared" si="31"/>
        <v>419.09631397051237</v>
      </c>
      <c r="M333" s="49">
        <f t="shared" si="32"/>
        <v>440.43341418075767</v>
      </c>
      <c r="N333" s="49">
        <f t="shared" si="33"/>
        <v>514.8689687121293</v>
      </c>
      <c r="O333" s="49">
        <f t="shared" si="34"/>
        <v>479.11605014314085</v>
      </c>
      <c r="P333" s="49">
        <f t="shared" si="35"/>
        <v>493.4209103763258</v>
      </c>
    </row>
    <row r="334" spans="1:16" ht="15">
      <c r="A334">
        <v>348</v>
      </c>
      <c r="B334" t="s">
        <v>169</v>
      </c>
      <c r="C334" t="s">
        <v>247</v>
      </c>
      <c r="D334" t="s">
        <v>374</v>
      </c>
      <c r="E334" s="14">
        <v>0.5601710820000002</v>
      </c>
      <c r="F334" s="14">
        <v>0.5166666666666668</v>
      </c>
      <c r="G334" s="14">
        <v>0.53</v>
      </c>
      <c r="H334" s="14">
        <v>0.5166666666666668</v>
      </c>
      <c r="I334" s="40">
        <v>18.4</v>
      </c>
      <c r="J334" t="s">
        <v>217</v>
      </c>
      <c r="K334" s="40">
        <f t="shared" si="30"/>
        <v>20.600510718124198</v>
      </c>
      <c r="L334" s="39">
        <f t="shared" si="31"/>
        <v>265.90440219984004</v>
      </c>
      <c r="M334" s="49">
        <f t="shared" si="32"/>
        <v>242.48653989657944</v>
      </c>
      <c r="N334" s="49">
        <f t="shared" si="33"/>
        <v>186.9921078804469</v>
      </c>
      <c r="O334" s="49">
        <f t="shared" si="34"/>
        <v>173.81251963884245</v>
      </c>
      <c r="P334" s="49">
        <f t="shared" si="35"/>
        <v>183.58170717933325</v>
      </c>
    </row>
    <row r="335" spans="1:16" ht="15">
      <c r="A335">
        <v>349</v>
      </c>
      <c r="B335" t="s">
        <v>23</v>
      </c>
      <c r="C335" t="s">
        <v>285</v>
      </c>
      <c r="D335" t="s">
        <v>466</v>
      </c>
      <c r="E335" s="14">
        <v>0.648940298984252</v>
      </c>
      <c r="F335" s="14"/>
      <c r="G335" s="14">
        <v>0.64</v>
      </c>
      <c r="H335" s="14">
        <v>0.648940298984252</v>
      </c>
      <c r="I335" s="40">
        <v>10.7</v>
      </c>
      <c r="J335" t="s">
        <v>217</v>
      </c>
      <c r="K335" s="40">
        <f t="shared" si="30"/>
        <v>14.468197203484435</v>
      </c>
      <c r="L335" s="39">
        <f t="shared" si="31"/>
        <v>89.92023572737384</v>
      </c>
      <c r="M335" s="49">
        <f t="shared" si="32"/>
        <v>56.21898546818586</v>
      </c>
      <c r="N335" s="49">
        <f t="shared" si="33"/>
        <v>54.45188841539679</v>
      </c>
      <c r="O335" s="49">
        <f t="shared" si="34"/>
        <v>51.86386752449976</v>
      </c>
      <c r="P335" s="49">
        <f t="shared" si="35"/>
        <v>54.76360721945674</v>
      </c>
    </row>
    <row r="336" spans="1:16" ht="15">
      <c r="A336">
        <v>350</v>
      </c>
      <c r="B336" t="s">
        <v>103</v>
      </c>
      <c r="C336" t="s">
        <v>243</v>
      </c>
      <c r="D336" t="s">
        <v>365</v>
      </c>
      <c r="E336" s="14">
        <v>0.7031883169552239</v>
      </c>
      <c r="F336" s="14">
        <v>0.7054494450434783</v>
      </c>
      <c r="G336" s="14">
        <v>0.73</v>
      </c>
      <c r="H336" s="14">
        <v>0.7054494450434783</v>
      </c>
      <c r="I336" s="40">
        <v>11.5</v>
      </c>
      <c r="J336" t="s">
        <v>217</v>
      </c>
      <c r="K336" s="40">
        <f t="shared" si="30"/>
        <v>15.283829664096439</v>
      </c>
      <c r="L336" s="39">
        <f t="shared" si="31"/>
        <v>103.86890710931253</v>
      </c>
      <c r="M336" s="49">
        <f t="shared" si="32"/>
        <v>68.30533035231748</v>
      </c>
      <c r="N336" s="49">
        <f t="shared" si="33"/>
        <v>71.9193393888863</v>
      </c>
      <c r="O336" s="49">
        <f t="shared" si="34"/>
        <v>68.28067414063104</v>
      </c>
      <c r="P336" s="49">
        <f t="shared" si="35"/>
        <v>72.64389016896449</v>
      </c>
    </row>
    <row r="337" spans="1:16" ht="15">
      <c r="A337">
        <v>351</v>
      </c>
      <c r="B337" t="s">
        <v>169</v>
      </c>
      <c r="C337" t="s">
        <v>170</v>
      </c>
      <c r="D337" t="s">
        <v>375</v>
      </c>
      <c r="E337" s="14">
        <v>0.5601710820000002</v>
      </c>
      <c r="F337" s="14">
        <v>0.5784507843137254</v>
      </c>
      <c r="G337" s="14">
        <v>0.5466666666666667</v>
      </c>
      <c r="H337" s="14">
        <v>0.5784507843137254</v>
      </c>
      <c r="I337" s="40">
        <v>15.9</v>
      </c>
      <c r="J337" t="s">
        <v>217</v>
      </c>
      <c r="K337" s="40">
        <f t="shared" si="30"/>
        <v>18.948601763566614</v>
      </c>
      <c r="L337" s="39">
        <f t="shared" si="31"/>
        <v>198.5565096885089</v>
      </c>
      <c r="M337" s="49">
        <f t="shared" si="32"/>
        <v>164.02702590454993</v>
      </c>
      <c r="N337" s="49">
        <f t="shared" si="33"/>
        <v>141.61427131811143</v>
      </c>
      <c r="O337" s="49">
        <f t="shared" si="34"/>
        <v>132.27271088138815</v>
      </c>
      <c r="P337" s="49">
        <f t="shared" si="35"/>
        <v>141.17024184968994</v>
      </c>
    </row>
    <row r="338" spans="1:16" ht="15">
      <c r="A338">
        <v>352</v>
      </c>
      <c r="B338" t="s">
        <v>78</v>
      </c>
      <c r="C338" t="s">
        <v>79</v>
      </c>
      <c r="D338" t="s">
        <v>409</v>
      </c>
      <c r="E338" s="14">
        <v>0.7202020392692312</v>
      </c>
      <c r="F338" s="14">
        <v>0.8280959037910446</v>
      </c>
      <c r="G338" s="14">
        <v>0.64</v>
      </c>
      <c r="H338" s="14">
        <v>0.8280959037910446</v>
      </c>
      <c r="I338" s="40">
        <v>35.8</v>
      </c>
      <c r="J338" t="s">
        <v>217</v>
      </c>
      <c r="K338" s="40">
        <f t="shared" si="30"/>
        <v>28.12974657021607</v>
      </c>
      <c r="L338" s="39">
        <f t="shared" si="31"/>
        <v>1006.5977021367055</v>
      </c>
      <c r="M338" s="49">
        <f t="shared" si="32"/>
        <v>1295.4960267031793</v>
      </c>
      <c r="N338" s="49">
        <f t="shared" si="33"/>
        <v>1601.1864971499647</v>
      </c>
      <c r="O338" s="49">
        <f t="shared" si="34"/>
        <v>1572.8926217415433</v>
      </c>
      <c r="P338" s="49">
        <f t="shared" si="35"/>
        <v>1520.9601538362133</v>
      </c>
    </row>
    <row r="339" spans="1:16" ht="15">
      <c r="A339">
        <v>353</v>
      </c>
      <c r="B339" t="s">
        <v>69</v>
      </c>
      <c r="C339" t="s">
        <v>73</v>
      </c>
      <c r="D339" t="s">
        <v>396</v>
      </c>
      <c r="E339" s="14">
        <v>0.370867354</v>
      </c>
      <c r="F339" s="14">
        <v>0.3874111835263157</v>
      </c>
      <c r="G339" s="14">
        <v>0.64</v>
      </c>
      <c r="H339" s="14">
        <v>0.3874111835263157</v>
      </c>
      <c r="I339" s="40">
        <v>20.8</v>
      </c>
      <c r="J339" t="s">
        <v>217</v>
      </c>
      <c r="K339" s="40">
        <f t="shared" si="30"/>
        <v>21.98738818563266</v>
      </c>
      <c r="L339" s="39">
        <f t="shared" si="31"/>
        <v>339.79466141227203</v>
      </c>
      <c r="M339" s="49">
        <f t="shared" si="32"/>
        <v>335.244251438456</v>
      </c>
      <c r="N339" s="49">
        <f t="shared" si="33"/>
        <v>193.84682420920296</v>
      </c>
      <c r="O339" s="49">
        <f t="shared" si="34"/>
        <v>179.99802114178576</v>
      </c>
      <c r="P339" s="49">
        <f t="shared" si="35"/>
        <v>187.749070113614</v>
      </c>
    </row>
    <row r="340" spans="1:16" ht="15">
      <c r="A340">
        <v>354</v>
      </c>
      <c r="B340" t="s">
        <v>83</v>
      </c>
      <c r="C340" t="s">
        <v>286</v>
      </c>
      <c r="D340" t="s">
        <v>467</v>
      </c>
      <c r="E340" s="14">
        <v>0.6182630108888889</v>
      </c>
      <c r="F340" s="14"/>
      <c r="G340" s="14">
        <v>0.64</v>
      </c>
      <c r="H340" s="14">
        <v>0.6182630108888889</v>
      </c>
      <c r="I340" s="40">
        <v>10.3</v>
      </c>
      <c r="J340" t="s">
        <v>217</v>
      </c>
      <c r="K340" s="40">
        <f t="shared" si="30"/>
        <v>14.037211742904992</v>
      </c>
      <c r="L340" s="39">
        <f t="shared" si="31"/>
        <v>83.3228911548353</v>
      </c>
      <c r="M340" s="49">
        <f t="shared" si="32"/>
        <v>50.73488557519791</v>
      </c>
      <c r="N340" s="49">
        <f t="shared" si="33"/>
        <v>46.81716882511211</v>
      </c>
      <c r="O340" s="49">
        <f t="shared" si="34"/>
        <v>44.657694185072074</v>
      </c>
      <c r="P340" s="49">
        <f t="shared" si="35"/>
        <v>46.906593289597815</v>
      </c>
    </row>
    <row r="341" spans="1:16" ht="15">
      <c r="A341">
        <v>355</v>
      </c>
      <c r="B341" t="s">
        <v>169</v>
      </c>
      <c r="C341" t="s">
        <v>170</v>
      </c>
      <c r="D341" t="s">
        <v>468</v>
      </c>
      <c r="E341" s="14">
        <v>0.5601710820000002</v>
      </c>
      <c r="F341" s="14">
        <v>0.5784507843137254</v>
      </c>
      <c r="G341" s="14">
        <v>0.49</v>
      </c>
      <c r="H341" s="14">
        <v>0.5784507843137254</v>
      </c>
      <c r="I341" s="40">
        <v>16</v>
      </c>
      <c r="J341" t="s">
        <v>217</v>
      </c>
      <c r="K341" s="40">
        <f t="shared" si="30"/>
        <v>19.019523625976404</v>
      </c>
      <c r="L341" s="39">
        <f t="shared" si="31"/>
        <v>201.06192982974676</v>
      </c>
      <c r="M341" s="49">
        <f t="shared" si="32"/>
        <v>166.81749781335475</v>
      </c>
      <c r="N341" s="49">
        <f t="shared" si="33"/>
        <v>144.02345141401227</v>
      </c>
      <c r="O341" s="49">
        <f t="shared" si="34"/>
        <v>134.4870097659282</v>
      </c>
      <c r="P341" s="49">
        <f t="shared" si="35"/>
        <v>143.48659909059498</v>
      </c>
    </row>
    <row r="342" spans="1:16" ht="15">
      <c r="A342">
        <v>356</v>
      </c>
      <c r="B342" t="s">
        <v>134</v>
      </c>
      <c r="C342" t="s">
        <v>238</v>
      </c>
      <c r="D342" t="s">
        <v>357</v>
      </c>
      <c r="E342" s="14">
        <v>0.6488518691588784</v>
      </c>
      <c r="F342" s="14">
        <v>0.772017142857143</v>
      </c>
      <c r="G342" s="14">
        <v>0.64</v>
      </c>
      <c r="H342" s="14">
        <v>0.772017142857143</v>
      </c>
      <c r="I342" s="40">
        <v>11.3</v>
      </c>
      <c r="J342" t="s">
        <v>217</v>
      </c>
      <c r="K342" s="40">
        <f t="shared" si="30"/>
        <v>15.085368433325351</v>
      </c>
      <c r="L342" s="39">
        <f t="shared" si="31"/>
        <v>100.28749148422018</v>
      </c>
      <c r="M342" s="49">
        <f t="shared" si="32"/>
        <v>65.14118812098067</v>
      </c>
      <c r="N342" s="49">
        <f t="shared" si="33"/>
        <v>75.05987154549128</v>
      </c>
      <c r="O342" s="49">
        <f t="shared" si="34"/>
        <v>71.32139553488948</v>
      </c>
      <c r="P342" s="49">
        <f t="shared" si="35"/>
        <v>75.76089209903887</v>
      </c>
    </row>
    <row r="343" spans="1:16" ht="15">
      <c r="A343">
        <v>357</v>
      </c>
      <c r="B343" t="s">
        <v>18</v>
      </c>
      <c r="C343" t="s">
        <v>42</v>
      </c>
      <c r="D343" t="s">
        <v>371</v>
      </c>
      <c r="E343" s="14">
        <v>0.5025834383168316</v>
      </c>
      <c r="F343" s="14">
        <v>0.6013026787200001</v>
      </c>
      <c r="G343" s="14">
        <v>0.6733333333333333</v>
      </c>
      <c r="H343" s="14">
        <v>0.6013026787200001</v>
      </c>
      <c r="I343" s="40">
        <v>33.7</v>
      </c>
      <c r="J343" t="s">
        <v>217</v>
      </c>
      <c r="K343" s="40">
        <f t="shared" si="30"/>
        <v>27.44593553619727</v>
      </c>
      <c r="L343" s="39">
        <f t="shared" si="31"/>
        <v>891.9688401888483</v>
      </c>
      <c r="M343" s="49">
        <f t="shared" si="32"/>
        <v>1124.3877070301025</v>
      </c>
      <c r="N343" s="49">
        <f t="shared" si="33"/>
        <v>1009.1005076970736</v>
      </c>
      <c r="O343" s="49">
        <f t="shared" si="34"/>
        <v>978.6251578517738</v>
      </c>
      <c r="P343" s="49">
        <f t="shared" si="35"/>
        <v>954.852537673912</v>
      </c>
    </row>
    <row r="344" spans="1:16" ht="15">
      <c r="A344">
        <v>358</v>
      </c>
      <c r="B344" t="s">
        <v>69</v>
      </c>
      <c r="C344" t="s">
        <v>73</v>
      </c>
      <c r="D344" t="s">
        <v>394</v>
      </c>
      <c r="E344" s="14">
        <v>0.370867354</v>
      </c>
      <c r="F344" s="14">
        <v>0.3874111835263157</v>
      </c>
      <c r="G344" s="14">
        <v>0.38000000000000006</v>
      </c>
      <c r="H344" s="14">
        <v>0.3874111835263157</v>
      </c>
      <c r="I344" s="40">
        <v>16.2</v>
      </c>
      <c r="J344" t="s">
        <v>217</v>
      </c>
      <c r="K344" s="40">
        <f t="shared" si="30"/>
        <v>19.16004717220008</v>
      </c>
      <c r="L344" s="39">
        <f t="shared" si="31"/>
        <v>206.1198940020263</v>
      </c>
      <c r="M344" s="49">
        <f t="shared" si="32"/>
        <v>172.48418933324103</v>
      </c>
      <c r="N344" s="49">
        <f t="shared" si="33"/>
        <v>99.73478198383287</v>
      </c>
      <c r="O344" s="49">
        <f t="shared" si="34"/>
        <v>93.08277400389134</v>
      </c>
      <c r="P344" s="49">
        <f t="shared" si="35"/>
        <v>99.24395974947667</v>
      </c>
    </row>
    <row r="345" spans="1:16" ht="15">
      <c r="A345">
        <v>359</v>
      </c>
      <c r="B345" t="s">
        <v>50</v>
      </c>
      <c r="C345" t="s">
        <v>119</v>
      </c>
      <c r="D345" t="s">
        <v>405</v>
      </c>
      <c r="E345" s="14">
        <v>0.6852189999999998</v>
      </c>
      <c r="F345" s="14">
        <v>0.8362114285714287</v>
      </c>
      <c r="G345" s="14">
        <v>0.64</v>
      </c>
      <c r="H345" s="14">
        <v>0.8362114285714287</v>
      </c>
      <c r="I345" s="40">
        <v>25</v>
      </c>
      <c r="J345" t="s">
        <v>217</v>
      </c>
      <c r="K345" s="40">
        <f t="shared" si="30"/>
        <v>24.067923330909082</v>
      </c>
      <c r="L345" s="39">
        <f t="shared" si="31"/>
        <v>490.8738521234052</v>
      </c>
      <c r="M345" s="49">
        <f t="shared" si="32"/>
        <v>539.3340219802554</v>
      </c>
      <c r="N345" s="49">
        <f t="shared" si="33"/>
        <v>673.1302582049011</v>
      </c>
      <c r="O345" s="49">
        <f t="shared" si="34"/>
        <v>628.8297834295838</v>
      </c>
      <c r="P345" s="49">
        <f t="shared" si="35"/>
        <v>640.82590994708</v>
      </c>
    </row>
    <row r="346" spans="1:16" ht="15">
      <c r="A346">
        <v>360</v>
      </c>
      <c r="B346" t="s">
        <v>25</v>
      </c>
      <c r="C346" t="s">
        <v>287</v>
      </c>
      <c r="D346" t="s">
        <v>469</v>
      </c>
      <c r="E346" s="14">
        <v>0.7696570196103286</v>
      </c>
      <c r="F346" s="14">
        <v>0.8886836797586206</v>
      </c>
      <c r="G346" s="14">
        <v>0.8741102563846153</v>
      </c>
      <c r="H346" s="14">
        <v>0.8886836797586206</v>
      </c>
      <c r="I346" s="40">
        <v>45.4</v>
      </c>
      <c r="J346" t="s">
        <v>217</v>
      </c>
      <c r="K346" s="40">
        <f t="shared" si="30"/>
        <v>30.817072932295083</v>
      </c>
      <c r="L346" s="39">
        <f t="shared" si="31"/>
        <v>1618.8312784682844</v>
      </c>
      <c r="M346" s="49">
        <f t="shared" si="32"/>
        <v>2197.6755657911417</v>
      </c>
      <c r="N346" s="49">
        <f t="shared" si="33"/>
        <v>2914.9826995863887</v>
      </c>
      <c r="O346" s="49">
        <f t="shared" si="34"/>
        <v>3075.972480226336</v>
      </c>
      <c r="P346" s="49">
        <f t="shared" si="35"/>
        <v>2875.779767401772</v>
      </c>
    </row>
    <row r="347" spans="1:16" ht="15">
      <c r="A347">
        <v>361</v>
      </c>
      <c r="B347" t="s">
        <v>78</v>
      </c>
      <c r="C347" t="s">
        <v>79</v>
      </c>
      <c r="D347" t="s">
        <v>353</v>
      </c>
      <c r="E347" s="14">
        <v>0.7202020392692312</v>
      </c>
      <c r="F347" s="14">
        <v>0.8280959037910446</v>
      </c>
      <c r="G347" s="14">
        <v>0.789</v>
      </c>
      <c r="H347" s="14">
        <v>0.8280959037910446</v>
      </c>
      <c r="I347" s="40">
        <v>19.6</v>
      </c>
      <c r="J347" t="s">
        <v>217</v>
      </c>
      <c r="K347" s="40">
        <f t="shared" si="30"/>
        <v>21.315190453266965</v>
      </c>
      <c r="L347" s="39">
        <f t="shared" si="31"/>
        <v>301.7185584507638</v>
      </c>
      <c r="M347" s="49">
        <f t="shared" si="32"/>
        <v>286.70329416923045</v>
      </c>
      <c r="N347" s="49">
        <f t="shared" si="33"/>
        <v>354.35496045513224</v>
      </c>
      <c r="O347" s="49">
        <f t="shared" si="34"/>
        <v>329.06574673430276</v>
      </c>
      <c r="P347" s="49">
        <f t="shared" si="35"/>
        <v>345.4516918183559</v>
      </c>
    </row>
    <row r="348" spans="1:16" ht="15">
      <c r="A348">
        <v>362</v>
      </c>
      <c r="B348" t="s">
        <v>233</v>
      </c>
      <c r="C348" t="s">
        <v>234</v>
      </c>
      <c r="D348" t="s">
        <v>347</v>
      </c>
      <c r="E348" s="14">
        <v>0.7019904844857141</v>
      </c>
      <c r="F348" s="14">
        <v>0.7039888985666666</v>
      </c>
      <c r="G348" s="14">
        <v>0.6758826998333333</v>
      </c>
      <c r="H348" s="14">
        <v>0.7039888985666666</v>
      </c>
      <c r="I348" s="40">
        <v>14.9</v>
      </c>
      <c r="J348" t="s">
        <v>217</v>
      </c>
      <c r="K348" s="40">
        <f t="shared" si="30"/>
        <v>18.213798040906383</v>
      </c>
      <c r="L348" s="39">
        <f t="shared" si="31"/>
        <v>174.3662462558675</v>
      </c>
      <c r="M348" s="49">
        <f t="shared" si="32"/>
        <v>137.67822423553048</v>
      </c>
      <c r="N348" s="49">
        <f t="shared" si="33"/>
        <v>144.66259915848602</v>
      </c>
      <c r="O348" s="49">
        <f t="shared" si="34"/>
        <v>135.52469703225597</v>
      </c>
      <c r="P348" s="49">
        <f t="shared" si="35"/>
        <v>145.02543993122256</v>
      </c>
    </row>
    <row r="349" spans="1:16" ht="15">
      <c r="A349">
        <v>363</v>
      </c>
      <c r="B349" t="s">
        <v>25</v>
      </c>
      <c r="C349" t="s">
        <v>24</v>
      </c>
      <c r="D349" t="s">
        <v>470</v>
      </c>
      <c r="E349" s="14">
        <v>0.7696570196103286</v>
      </c>
      <c r="F349" s="14">
        <v>0.7832335102884614</v>
      </c>
      <c r="G349" s="14">
        <v>0.707779312</v>
      </c>
      <c r="H349" s="14">
        <v>0.7832335102884614</v>
      </c>
      <c r="I349" s="40">
        <v>14</v>
      </c>
      <c r="J349" t="s">
        <v>217</v>
      </c>
      <c r="K349" s="40">
        <f t="shared" si="30"/>
        <v>17.5090165126078</v>
      </c>
      <c r="L349" s="39">
        <f t="shared" si="31"/>
        <v>153.93804002589985</v>
      </c>
      <c r="M349" s="49">
        <f t="shared" si="32"/>
        <v>116.3400925248258</v>
      </c>
      <c r="N349" s="49">
        <f t="shared" si="33"/>
        <v>136.00217769478164</v>
      </c>
      <c r="O349" s="49">
        <f t="shared" si="34"/>
        <v>127.81305320481096</v>
      </c>
      <c r="P349" s="49">
        <f t="shared" si="35"/>
        <v>136.93498271537547</v>
      </c>
    </row>
    <row r="350" spans="1:16" ht="15">
      <c r="A350">
        <v>364</v>
      </c>
      <c r="B350" t="s">
        <v>219</v>
      </c>
      <c r="C350" t="s">
        <v>228</v>
      </c>
      <c r="D350" t="s">
        <v>337</v>
      </c>
      <c r="E350" s="14">
        <v>0.5561842754098358</v>
      </c>
      <c r="F350" s="14">
        <v>0.6468105405405403</v>
      </c>
      <c r="G350" s="14">
        <v>0.6893333333333334</v>
      </c>
      <c r="H350" s="14">
        <v>0.6468105405405403</v>
      </c>
      <c r="I350" s="40">
        <v>41</v>
      </c>
      <c r="J350" t="s">
        <v>217</v>
      </c>
      <c r="K350" s="40">
        <f t="shared" si="30"/>
        <v>29.66392721855913</v>
      </c>
      <c r="L350" s="39">
        <f t="shared" si="31"/>
        <v>1320.2543126711105</v>
      </c>
      <c r="M350" s="49">
        <f t="shared" si="32"/>
        <v>1762.001700144195</v>
      </c>
      <c r="N350" s="49">
        <f t="shared" si="33"/>
        <v>1701.0168240352505</v>
      </c>
      <c r="O350" s="49">
        <f t="shared" si="34"/>
        <v>1733.0512582094866</v>
      </c>
      <c r="P350" s="49">
        <f t="shared" si="35"/>
        <v>1643.1559219485716</v>
      </c>
    </row>
    <row r="351" spans="1:16" ht="15">
      <c r="A351">
        <v>365</v>
      </c>
      <c r="B351" t="s">
        <v>69</v>
      </c>
      <c r="C351" t="s">
        <v>73</v>
      </c>
      <c r="D351" t="s">
        <v>396</v>
      </c>
      <c r="E351" s="14">
        <v>0.370867354</v>
      </c>
      <c r="F351" s="14">
        <v>0.3874111835263157</v>
      </c>
      <c r="G351" s="14">
        <v>0.64</v>
      </c>
      <c r="H351" s="14">
        <v>0.3874111835263157</v>
      </c>
      <c r="I351" s="40">
        <v>15.5</v>
      </c>
      <c r="J351" t="s">
        <v>217</v>
      </c>
      <c r="K351" s="40">
        <f t="shared" si="30"/>
        <v>18.660382350641868</v>
      </c>
      <c r="L351" s="39">
        <f t="shared" si="31"/>
        <v>188.69190875623696</v>
      </c>
      <c r="M351" s="49">
        <f t="shared" si="32"/>
        <v>153.14943379061071</v>
      </c>
      <c r="N351" s="49">
        <f t="shared" si="33"/>
        <v>88.55493044956063</v>
      </c>
      <c r="O351" s="49">
        <f t="shared" si="34"/>
        <v>82.8067836367662</v>
      </c>
      <c r="P351" s="49">
        <f t="shared" si="35"/>
        <v>88.48332119547386</v>
      </c>
    </row>
    <row r="352" spans="1:16" ht="15">
      <c r="A352">
        <v>366</v>
      </c>
      <c r="B352" t="s">
        <v>25</v>
      </c>
      <c r="C352" t="s">
        <v>24</v>
      </c>
      <c r="D352" t="s">
        <v>471</v>
      </c>
      <c r="E352" s="14">
        <v>0.7696570196103286</v>
      </c>
      <c r="F352" s="14">
        <v>0.7832335102884614</v>
      </c>
      <c r="G352" s="14">
        <v>0.79</v>
      </c>
      <c r="H352" s="14">
        <v>0.7832335102884614</v>
      </c>
      <c r="I352" s="40">
        <v>12.8</v>
      </c>
      <c r="J352" t="s">
        <v>217</v>
      </c>
      <c r="K352" s="40">
        <f t="shared" si="30"/>
        <v>16.495323773510066</v>
      </c>
      <c r="L352" s="39">
        <f t="shared" si="31"/>
        <v>128.67963509103794</v>
      </c>
      <c r="M352" s="49">
        <f t="shared" si="32"/>
        <v>91.27729391963462</v>
      </c>
      <c r="N352" s="49">
        <f t="shared" si="33"/>
        <v>106.70363481538365</v>
      </c>
      <c r="O352" s="49">
        <f t="shared" si="34"/>
        <v>100.75411940263542</v>
      </c>
      <c r="P352" s="49">
        <f t="shared" si="35"/>
        <v>107.83937727469004</v>
      </c>
    </row>
    <row r="353" spans="1:16" ht="15">
      <c r="A353">
        <v>367</v>
      </c>
      <c r="B353" t="s">
        <v>169</v>
      </c>
      <c r="C353" t="s">
        <v>170</v>
      </c>
      <c r="D353" t="s">
        <v>375</v>
      </c>
      <c r="E353" s="14">
        <v>0.5601710820000002</v>
      </c>
      <c r="F353" s="14">
        <v>0.5784507843137254</v>
      </c>
      <c r="G353" s="14">
        <v>0.5466666666666667</v>
      </c>
      <c r="H353" s="14">
        <v>0.5784507843137254</v>
      </c>
      <c r="I353" s="40">
        <v>10.5</v>
      </c>
      <c r="J353" t="s">
        <v>217</v>
      </c>
      <c r="K353" s="40">
        <f t="shared" si="30"/>
        <v>14.254756909033256</v>
      </c>
      <c r="L353" s="39">
        <f t="shared" si="31"/>
        <v>86.59014751456867</v>
      </c>
      <c r="M353" s="49">
        <f t="shared" si="32"/>
        <v>53.43129615965491</v>
      </c>
      <c r="N353" s="49">
        <f t="shared" si="33"/>
        <v>46.13041070216617</v>
      </c>
      <c r="O353" s="49">
        <f t="shared" si="34"/>
        <v>43.97095103814481</v>
      </c>
      <c r="P353" s="49">
        <f t="shared" si="35"/>
        <v>46.313772214372484</v>
      </c>
    </row>
    <row r="354" spans="1:16" ht="15">
      <c r="A354">
        <v>368</v>
      </c>
      <c r="B354" t="s">
        <v>20</v>
      </c>
      <c r="C354" t="s">
        <v>106</v>
      </c>
      <c r="D354" t="s">
        <v>341</v>
      </c>
      <c r="E354" s="14">
        <v>0.6100528420666669</v>
      </c>
      <c r="F354" s="14">
        <v>0.6659048556585364</v>
      </c>
      <c r="G354" s="14">
        <v>0.565</v>
      </c>
      <c r="H354" s="14">
        <v>0.6659048556585364</v>
      </c>
      <c r="I354" s="40">
        <v>17.8</v>
      </c>
      <c r="J354" t="s">
        <v>217</v>
      </c>
      <c r="K354" s="40">
        <f t="shared" si="30"/>
        <v>20.22549294895542</v>
      </c>
      <c r="L354" s="39">
        <f t="shared" si="31"/>
        <v>248.84555409084754</v>
      </c>
      <c r="M354" s="49">
        <f t="shared" si="32"/>
        <v>221.9863643535819</v>
      </c>
      <c r="N354" s="49">
        <f t="shared" si="33"/>
        <v>220.62954912393317</v>
      </c>
      <c r="O354" s="49">
        <f t="shared" si="34"/>
        <v>205.24535963232242</v>
      </c>
      <c r="P354" s="49">
        <f t="shared" si="35"/>
        <v>217.39854294367603</v>
      </c>
    </row>
    <row r="355" spans="1:16" ht="15">
      <c r="A355">
        <v>369</v>
      </c>
      <c r="B355" t="s">
        <v>67</v>
      </c>
      <c r="C355" t="s">
        <v>199</v>
      </c>
      <c r="D355" t="s">
        <v>472</v>
      </c>
      <c r="E355" s="14">
        <v>0.6973370872236726</v>
      </c>
      <c r="F355" s="14">
        <v>0.8373490909090906</v>
      </c>
      <c r="G355" s="14">
        <v>0.691</v>
      </c>
      <c r="H355" s="14">
        <v>0.8373490909090906</v>
      </c>
      <c r="I355" s="40">
        <v>10.8</v>
      </c>
      <c r="J355" t="s">
        <v>217</v>
      </c>
      <c r="K355" s="40">
        <f t="shared" si="30"/>
        <v>14.573425869280529</v>
      </c>
      <c r="L355" s="39">
        <f t="shared" si="31"/>
        <v>91.60884177867838</v>
      </c>
      <c r="M355" s="49">
        <f t="shared" si="32"/>
        <v>57.64742269699748</v>
      </c>
      <c r="N355" s="49">
        <f t="shared" si="33"/>
        <v>72.04629401281032</v>
      </c>
      <c r="O355" s="49">
        <f t="shared" si="34"/>
        <v>68.5955356502648</v>
      </c>
      <c r="P355" s="49">
        <f t="shared" si="35"/>
        <v>72.51386399369355</v>
      </c>
    </row>
    <row r="356" spans="1:16" ht="15">
      <c r="A356">
        <v>371</v>
      </c>
      <c r="B356" t="s">
        <v>25</v>
      </c>
      <c r="C356" t="s">
        <v>24</v>
      </c>
      <c r="D356" t="s">
        <v>444</v>
      </c>
      <c r="E356" s="14">
        <v>0.7696570196103286</v>
      </c>
      <c r="F356" s="14">
        <v>0.7832335102884614</v>
      </c>
      <c r="G356" s="14">
        <v>0.64</v>
      </c>
      <c r="H356" s="14">
        <v>0.7832335102884614</v>
      </c>
      <c r="I356" s="40">
        <v>12.8</v>
      </c>
      <c r="J356" t="s">
        <v>217</v>
      </c>
      <c r="K356" s="40">
        <f t="shared" si="30"/>
        <v>16.495323773510066</v>
      </c>
      <c r="L356" s="39">
        <f t="shared" si="31"/>
        <v>128.67963509103794</v>
      </c>
      <c r="M356" s="49">
        <f t="shared" si="32"/>
        <v>91.27729391963462</v>
      </c>
      <c r="N356" s="49">
        <f t="shared" si="33"/>
        <v>106.70363481538365</v>
      </c>
      <c r="O356" s="49">
        <f t="shared" si="34"/>
        <v>100.75411940263542</v>
      </c>
      <c r="P356" s="49">
        <f t="shared" si="35"/>
        <v>107.83937727469004</v>
      </c>
    </row>
    <row r="357" spans="1:16" ht="15">
      <c r="A357">
        <v>372</v>
      </c>
      <c r="B357" t="s">
        <v>78</v>
      </c>
      <c r="C357" t="s">
        <v>79</v>
      </c>
      <c r="D357" t="s">
        <v>329</v>
      </c>
      <c r="E357" s="14">
        <v>0.7202020392692312</v>
      </c>
      <c r="F357" s="14">
        <v>0.8280959037910446</v>
      </c>
      <c r="G357" s="14">
        <v>0.7583333333333333</v>
      </c>
      <c r="H357" s="14">
        <v>0.8280959037910446</v>
      </c>
      <c r="I357" s="40">
        <v>47.2</v>
      </c>
      <c r="J357" t="s">
        <v>217</v>
      </c>
      <c r="K357" s="40">
        <f t="shared" si="30"/>
        <v>31.256903712995154</v>
      </c>
      <c r="L357" s="39">
        <f t="shared" si="31"/>
        <v>1749.7414443433713</v>
      </c>
      <c r="M357" s="49">
        <f t="shared" si="32"/>
        <v>2384.9517563009126</v>
      </c>
      <c r="N357" s="49">
        <f t="shared" si="33"/>
        <v>2947.7145972120047</v>
      </c>
      <c r="O357" s="49">
        <f t="shared" si="34"/>
        <v>3158.359216715521</v>
      </c>
      <c r="P357" s="49">
        <f t="shared" si="35"/>
        <v>2937.7573123587485</v>
      </c>
    </row>
    <row r="358" spans="1:16" ht="15">
      <c r="A358">
        <v>373</v>
      </c>
      <c r="B358" t="s">
        <v>134</v>
      </c>
      <c r="C358" t="s">
        <v>218</v>
      </c>
      <c r="D358" t="s">
        <v>322</v>
      </c>
      <c r="E358" s="14">
        <v>0.6488518691588784</v>
      </c>
      <c r="F358" s="14">
        <v>0.625</v>
      </c>
      <c r="G358" s="14">
        <v>0.64</v>
      </c>
      <c r="H358" s="14">
        <v>0.625</v>
      </c>
      <c r="I358" s="40">
        <v>14.3</v>
      </c>
      <c r="J358" t="s">
        <v>217</v>
      </c>
      <c r="K358" s="40">
        <f t="shared" si="30"/>
        <v>17.74885588555142</v>
      </c>
      <c r="L358" s="39">
        <f t="shared" si="31"/>
        <v>160.6060704331442</v>
      </c>
      <c r="M358" s="49">
        <f t="shared" si="32"/>
        <v>123.20662765917949</v>
      </c>
      <c r="N358" s="49">
        <f t="shared" si="33"/>
        <v>114.93155565221966</v>
      </c>
      <c r="O358" s="49">
        <f t="shared" si="34"/>
        <v>107.89313687212629</v>
      </c>
      <c r="P358" s="49">
        <f t="shared" si="35"/>
        <v>115.56538827007726</v>
      </c>
    </row>
    <row r="359" spans="1:16" ht="15">
      <c r="A359">
        <v>374</v>
      </c>
      <c r="B359" t="s">
        <v>134</v>
      </c>
      <c r="C359" t="s">
        <v>218</v>
      </c>
      <c r="D359" t="s">
        <v>322</v>
      </c>
      <c r="E359" s="14">
        <v>0.6488518691588784</v>
      </c>
      <c r="F359" s="14">
        <v>0.625</v>
      </c>
      <c r="G359" s="14">
        <v>0.64</v>
      </c>
      <c r="H359" s="14">
        <v>0.625</v>
      </c>
      <c r="I359" s="40">
        <v>10.7</v>
      </c>
      <c r="J359" t="s">
        <v>217</v>
      </c>
      <c r="K359" s="40">
        <f t="shared" si="30"/>
        <v>14.468197203484435</v>
      </c>
      <c r="L359" s="39">
        <f t="shared" si="31"/>
        <v>89.92023572737384</v>
      </c>
      <c r="M359" s="49">
        <f t="shared" si="32"/>
        <v>56.21898546818586</v>
      </c>
      <c r="N359" s="49">
        <f t="shared" si="33"/>
        <v>52.4430834591286</v>
      </c>
      <c r="O359" s="49">
        <f t="shared" si="34"/>
        <v>49.95053821368393</v>
      </c>
      <c r="P359" s="49">
        <f t="shared" si="35"/>
        <v>52.74330252834412</v>
      </c>
    </row>
    <row r="360" spans="1:16" ht="15">
      <c r="A360">
        <v>375</v>
      </c>
      <c r="B360" t="s">
        <v>288</v>
      </c>
      <c r="C360" t="s">
        <v>289</v>
      </c>
      <c r="D360" t="s">
        <v>473</v>
      </c>
      <c r="E360" s="14">
        <v>0.7139222222222222</v>
      </c>
      <c r="F360" s="14">
        <v>0.7272024999999999</v>
      </c>
      <c r="G360" s="14">
        <v>0.7272024999999999</v>
      </c>
      <c r="H360" s="14">
        <v>0.7272024999999999</v>
      </c>
      <c r="I360" s="40">
        <v>41.4</v>
      </c>
      <c r="J360" t="s">
        <v>217</v>
      </c>
      <c r="K360" s="40">
        <f t="shared" si="30"/>
        <v>29.773753323963305</v>
      </c>
      <c r="L360" s="39">
        <f t="shared" si="31"/>
        <v>1346.1410361366902</v>
      </c>
      <c r="M360" s="49">
        <f t="shared" si="32"/>
        <v>1800.181791196055</v>
      </c>
      <c r="N360" s="49">
        <f t="shared" si="33"/>
        <v>1953.8756701675356</v>
      </c>
      <c r="O360" s="49">
        <f t="shared" si="34"/>
        <v>1996.7466797583045</v>
      </c>
      <c r="P360" s="49">
        <f t="shared" si="35"/>
        <v>1890.579562465405</v>
      </c>
    </row>
    <row r="361" spans="1:16" ht="15">
      <c r="A361">
        <v>376</v>
      </c>
      <c r="B361" t="s">
        <v>78</v>
      </c>
      <c r="C361" t="s">
        <v>79</v>
      </c>
      <c r="D361" t="s">
        <v>329</v>
      </c>
      <c r="E361" s="14">
        <v>0.7202020392692312</v>
      </c>
      <c r="F361" s="14">
        <v>0.8280959037910446</v>
      </c>
      <c r="G361" s="14">
        <v>0.7583333333333333</v>
      </c>
      <c r="H361" s="14">
        <v>0.8280959037910446</v>
      </c>
      <c r="I361" s="40">
        <v>13</v>
      </c>
      <c r="J361" t="s">
        <v>217</v>
      </c>
      <c r="K361" s="40">
        <f t="shared" si="30"/>
        <v>16.6707071316049</v>
      </c>
      <c r="L361" s="39">
        <f t="shared" si="31"/>
        <v>132.73228961416876</v>
      </c>
      <c r="M361" s="49">
        <f t="shared" si="32"/>
        <v>95.19171311239855</v>
      </c>
      <c r="N361" s="49">
        <f t="shared" si="33"/>
        <v>117.65353388541716</v>
      </c>
      <c r="O361" s="49">
        <f t="shared" si="34"/>
        <v>111.00234071441453</v>
      </c>
      <c r="P361" s="49">
        <f t="shared" si="35"/>
        <v>118.85752711851373</v>
      </c>
    </row>
    <row r="362" spans="1:16" ht="15">
      <c r="A362">
        <v>377</v>
      </c>
      <c r="B362" t="s">
        <v>266</v>
      </c>
      <c r="C362" t="s">
        <v>267</v>
      </c>
      <c r="D362" t="s">
        <v>421</v>
      </c>
      <c r="E362" s="14">
        <v>0.515</v>
      </c>
      <c r="F362" s="14"/>
      <c r="G362" s="14">
        <v>0.64</v>
      </c>
      <c r="H362" s="14">
        <v>0.515</v>
      </c>
      <c r="I362" s="40">
        <v>23.4</v>
      </c>
      <c r="J362" t="s">
        <v>217</v>
      </c>
      <c r="K362" s="40">
        <f t="shared" si="30"/>
        <v>23.319749884977668</v>
      </c>
      <c r="L362" s="39">
        <f t="shared" si="31"/>
        <v>430.0526183499067</v>
      </c>
      <c r="M362" s="49">
        <f t="shared" si="32"/>
        <v>455.33017722945254</v>
      </c>
      <c r="N362" s="49">
        <f t="shared" si="33"/>
        <v>349.9925989151762</v>
      </c>
      <c r="O362" s="49">
        <f t="shared" si="34"/>
        <v>325.84930712553864</v>
      </c>
      <c r="P362" s="49">
        <f t="shared" si="35"/>
        <v>335.0180136569421</v>
      </c>
    </row>
    <row r="363" spans="1:16" ht="15">
      <c r="A363">
        <v>378</v>
      </c>
      <c r="B363" t="s">
        <v>18</v>
      </c>
      <c r="C363" t="s">
        <v>42</v>
      </c>
      <c r="D363" t="s">
        <v>371</v>
      </c>
      <c r="E363" s="14">
        <v>0.5025834383168316</v>
      </c>
      <c r="F363" s="14">
        <v>0.6013026787200001</v>
      </c>
      <c r="G363" s="14">
        <v>0.6733333333333333</v>
      </c>
      <c r="H363" s="14">
        <v>0.6013026787200001</v>
      </c>
      <c r="I363" s="40">
        <v>17.6</v>
      </c>
      <c r="J363" t="s">
        <v>217</v>
      </c>
      <c r="K363" s="40">
        <f t="shared" si="30"/>
        <v>20.097672379922926</v>
      </c>
      <c r="L363" s="39">
        <f t="shared" si="31"/>
        <v>243.28493509399362</v>
      </c>
      <c r="M363" s="49">
        <f t="shared" si="32"/>
        <v>215.38940668573574</v>
      </c>
      <c r="N363" s="49">
        <f t="shared" si="33"/>
        <v>193.30481672842444</v>
      </c>
      <c r="O363" s="49">
        <f t="shared" si="34"/>
        <v>179.88348315064152</v>
      </c>
      <c r="P363" s="49">
        <f t="shared" si="35"/>
        <v>190.7082864348504</v>
      </c>
    </row>
    <row r="364" spans="1:16" ht="15">
      <c r="A364">
        <v>379</v>
      </c>
      <c r="B364" t="s">
        <v>290</v>
      </c>
      <c r="C364" t="s">
        <v>291</v>
      </c>
      <c r="D364" t="s">
        <v>474</v>
      </c>
      <c r="E364" s="14">
        <v>0.6992526315789473</v>
      </c>
      <c r="F364" s="14">
        <v>0.5733333333333334</v>
      </c>
      <c r="G364" s="14">
        <v>0.64</v>
      </c>
      <c r="H364" s="14">
        <v>0.5733333333333334</v>
      </c>
      <c r="I364" s="40">
        <v>21.1</v>
      </c>
      <c r="J364" t="s">
        <v>217</v>
      </c>
      <c r="K364" s="40">
        <f t="shared" si="30"/>
        <v>22.14937663393262</v>
      </c>
      <c r="L364" s="39">
        <f t="shared" si="31"/>
        <v>349.66711632617796</v>
      </c>
      <c r="M364" s="49">
        <f t="shared" si="32"/>
        <v>348.0583025509913</v>
      </c>
      <c r="N364" s="49">
        <f t="shared" si="33"/>
        <v>297.84093551627114</v>
      </c>
      <c r="O364" s="49">
        <f t="shared" si="34"/>
        <v>276.59362038428867</v>
      </c>
      <c r="P364" s="49">
        <f t="shared" si="35"/>
        <v>288.03080501651664</v>
      </c>
    </row>
    <row r="365" spans="1:16" ht="15">
      <c r="A365">
        <v>380</v>
      </c>
      <c r="B365" t="s">
        <v>100</v>
      </c>
      <c r="C365" t="s">
        <v>239</v>
      </c>
      <c r="D365" t="s">
        <v>360</v>
      </c>
      <c r="E365" s="14">
        <v>0.7867935802469134</v>
      </c>
      <c r="F365" s="14">
        <v>0.7833333333333333</v>
      </c>
      <c r="G365" s="14">
        <v>0.64</v>
      </c>
      <c r="H365" s="14">
        <v>0.7833333333333333</v>
      </c>
      <c r="I365" s="40">
        <v>16.4</v>
      </c>
      <c r="J365" t="s">
        <v>217</v>
      </c>
      <c r="K365" s="40">
        <f t="shared" si="30"/>
        <v>19.298846459598685</v>
      </c>
      <c r="L365" s="39">
        <f t="shared" si="31"/>
        <v>211.24069002737767</v>
      </c>
      <c r="M365" s="49">
        <f t="shared" si="32"/>
        <v>178.26562785360395</v>
      </c>
      <c r="N365" s="49">
        <f t="shared" si="33"/>
        <v>208.42001266466133</v>
      </c>
      <c r="O365" s="49">
        <f t="shared" si="34"/>
        <v>194.4232054301264</v>
      </c>
      <c r="P365" s="49">
        <f t="shared" si="35"/>
        <v>207.1433435108904</v>
      </c>
    </row>
    <row r="366" spans="1:16" ht="15">
      <c r="A366">
        <v>381</v>
      </c>
      <c r="B366" t="s">
        <v>292</v>
      </c>
      <c r="C366" t="s">
        <v>293</v>
      </c>
      <c r="D366" t="s">
        <v>475</v>
      </c>
      <c r="E366" s="14">
        <v>0.84775</v>
      </c>
      <c r="F366" s="14">
        <v>0.825</v>
      </c>
      <c r="G366" s="14">
        <v>0.64</v>
      </c>
      <c r="H366" s="14">
        <v>0.825</v>
      </c>
      <c r="I366" s="40">
        <v>13</v>
      </c>
      <c r="J366" t="s">
        <v>217</v>
      </c>
      <c r="K366" s="40">
        <f t="shared" si="30"/>
        <v>16.6707071316049</v>
      </c>
      <c r="L366" s="39">
        <f t="shared" si="31"/>
        <v>132.73228961416876</v>
      </c>
      <c r="M366" s="49">
        <f t="shared" si="32"/>
        <v>95.19171311239855</v>
      </c>
      <c r="N366" s="49">
        <f t="shared" si="33"/>
        <v>117.21367659362505</v>
      </c>
      <c r="O366" s="49">
        <f t="shared" si="34"/>
        <v>110.58734944847622</v>
      </c>
      <c r="P366" s="49">
        <f t="shared" si="35"/>
        <v>118.41316860023602</v>
      </c>
    </row>
    <row r="367" spans="1:16" ht="15">
      <c r="A367">
        <v>382</v>
      </c>
      <c r="B367" t="s">
        <v>78</v>
      </c>
      <c r="C367" t="s">
        <v>79</v>
      </c>
      <c r="D367" t="s">
        <v>327</v>
      </c>
      <c r="E367" s="14">
        <v>0.7202020392692312</v>
      </c>
      <c r="F367" s="14">
        <v>0.8280959037910446</v>
      </c>
      <c r="G367" s="14">
        <v>0.8520137438333332</v>
      </c>
      <c r="H367" s="14">
        <v>0.8280959037910446</v>
      </c>
      <c r="I367" s="40">
        <v>16.9</v>
      </c>
      <c r="J367" t="s">
        <v>217</v>
      </c>
      <c r="K367" s="40">
        <f t="shared" si="30"/>
        <v>19.638571691261156</v>
      </c>
      <c r="L367" s="39">
        <f t="shared" si="31"/>
        <v>224.31756944794517</v>
      </c>
      <c r="M367" s="49">
        <f t="shared" si="32"/>
        <v>193.22434745979075</v>
      </c>
      <c r="N367" s="49">
        <f t="shared" si="33"/>
        <v>238.8183442450004</v>
      </c>
      <c r="O367" s="49">
        <f t="shared" si="34"/>
        <v>222.5295645277836</v>
      </c>
      <c r="P367" s="49">
        <f t="shared" si="35"/>
        <v>236.62970998780975</v>
      </c>
    </row>
    <row r="368" spans="1:16" ht="15">
      <c r="A368">
        <v>383</v>
      </c>
      <c r="B368" t="s">
        <v>294</v>
      </c>
      <c r="C368" t="s">
        <v>295</v>
      </c>
      <c r="D368" t="s">
        <v>476</v>
      </c>
      <c r="E368" s="14">
        <v>0.5380477777777778</v>
      </c>
      <c r="F368" s="14">
        <v>0.5380477777777778</v>
      </c>
      <c r="G368" s="14">
        <v>0.64</v>
      </c>
      <c r="H368" s="14">
        <v>0.5380477777777778</v>
      </c>
      <c r="I368" s="40">
        <v>15.1</v>
      </c>
      <c r="J368" t="s">
        <v>217</v>
      </c>
      <c r="K368" s="40">
        <f t="shared" si="30"/>
        <v>18.36462694210178</v>
      </c>
      <c r="L368" s="39">
        <f t="shared" si="31"/>
        <v>179.07863523625218</v>
      </c>
      <c r="M368" s="49">
        <f t="shared" si="32"/>
        <v>142.7233845606804</v>
      </c>
      <c r="N368" s="49">
        <f t="shared" si="33"/>
        <v>114.61492522357801</v>
      </c>
      <c r="O368" s="49">
        <f t="shared" si="34"/>
        <v>107.30601732980554</v>
      </c>
      <c r="P368" s="49">
        <f t="shared" si="35"/>
        <v>114.77893071636224</v>
      </c>
    </row>
    <row r="369" spans="1:16" ht="15">
      <c r="A369">
        <v>384</v>
      </c>
      <c r="B369" t="s">
        <v>38</v>
      </c>
      <c r="C369" t="s">
        <v>269</v>
      </c>
      <c r="D369" t="s">
        <v>429</v>
      </c>
      <c r="E369" s="14">
        <v>0.6298370838271606</v>
      </c>
      <c r="F369" s="14">
        <v>0.6785714285714286</v>
      </c>
      <c r="G369" s="14">
        <v>0.6</v>
      </c>
      <c r="H369" s="14">
        <v>0.6785714285714286</v>
      </c>
      <c r="I369" s="40">
        <v>11.4</v>
      </c>
      <c r="J369" t="s">
        <v>217</v>
      </c>
      <c r="K369" s="40">
        <f t="shared" si="30"/>
        <v>15.185034276289885</v>
      </c>
      <c r="L369" s="39">
        <f t="shared" si="31"/>
        <v>102.07034531513239</v>
      </c>
      <c r="M369" s="49">
        <f t="shared" si="32"/>
        <v>66.71122193425336</v>
      </c>
      <c r="N369" s="49">
        <f t="shared" si="33"/>
        <v>67.56467040249541</v>
      </c>
      <c r="O369" s="49">
        <f t="shared" si="34"/>
        <v>64.17299201802484</v>
      </c>
      <c r="P369" s="49">
        <f t="shared" si="35"/>
        <v>68.22230304670549</v>
      </c>
    </row>
    <row r="370" spans="1:16" ht="15">
      <c r="A370">
        <v>385</v>
      </c>
      <c r="B370" t="s">
        <v>20</v>
      </c>
      <c r="C370" t="s">
        <v>106</v>
      </c>
      <c r="D370" t="s">
        <v>341</v>
      </c>
      <c r="E370" s="14">
        <v>0.6100528420666669</v>
      </c>
      <c r="F370" s="14">
        <v>0.6659048556585364</v>
      </c>
      <c r="G370" s="14">
        <v>0.565</v>
      </c>
      <c r="H370" s="14">
        <v>0.6659048556585364</v>
      </c>
      <c r="I370" s="40">
        <v>39.5</v>
      </c>
      <c r="J370" t="s">
        <v>217</v>
      </c>
      <c r="K370" s="40">
        <f t="shared" si="30"/>
        <v>29.24231320061284</v>
      </c>
      <c r="L370" s="39">
        <f t="shared" si="31"/>
        <v>1225.4174844408687</v>
      </c>
      <c r="M370" s="49">
        <f t="shared" si="32"/>
        <v>1621.6019629054922</v>
      </c>
      <c r="N370" s="49">
        <f t="shared" si="33"/>
        <v>1611.6904791704194</v>
      </c>
      <c r="O370" s="49">
        <f t="shared" si="34"/>
        <v>1623.8505610331158</v>
      </c>
      <c r="P370" s="49">
        <f t="shared" si="35"/>
        <v>1547.8305872133092</v>
      </c>
    </row>
    <row r="371" spans="1:16" ht="15">
      <c r="A371">
        <v>386</v>
      </c>
      <c r="B371" t="s">
        <v>212</v>
      </c>
      <c r="C371" t="s">
        <v>221</v>
      </c>
      <c r="D371" t="s">
        <v>326</v>
      </c>
      <c r="E371" s="14">
        <v>0.7230034343333333</v>
      </c>
      <c r="F371" s="14">
        <v>0.7042857142857143</v>
      </c>
      <c r="G371" s="14">
        <v>0.64</v>
      </c>
      <c r="H371" s="14">
        <v>0.7042857142857143</v>
      </c>
      <c r="I371" s="40">
        <v>11.2</v>
      </c>
      <c r="J371" t="s">
        <v>217</v>
      </c>
      <c r="K371" s="40">
        <f t="shared" si="30"/>
        <v>14.984816660141464</v>
      </c>
      <c r="L371" s="39">
        <f t="shared" si="31"/>
        <v>98.5203456165759</v>
      </c>
      <c r="M371" s="49">
        <f t="shared" si="32"/>
        <v>63.59509574226204</v>
      </c>
      <c r="N371" s="49">
        <f t="shared" si="33"/>
        <v>66.8494289998618</v>
      </c>
      <c r="O371" s="49">
        <f t="shared" si="34"/>
        <v>63.545934056668784</v>
      </c>
      <c r="P371" s="49">
        <f t="shared" si="35"/>
        <v>67.44374624157093</v>
      </c>
    </row>
    <row r="372" spans="1:16" ht="15">
      <c r="A372">
        <v>387</v>
      </c>
      <c r="B372" t="s">
        <v>78</v>
      </c>
      <c r="C372" t="s">
        <v>79</v>
      </c>
      <c r="D372" t="s">
        <v>327</v>
      </c>
      <c r="E372" s="14">
        <v>0.7202020392692312</v>
      </c>
      <c r="F372" s="14">
        <v>0.8280959037910446</v>
      </c>
      <c r="G372" s="14">
        <v>0.8520137438333332</v>
      </c>
      <c r="H372" s="14">
        <v>0.8280959037910446</v>
      </c>
      <c r="I372" s="40">
        <v>33.4</v>
      </c>
      <c r="J372" t="s">
        <v>217</v>
      </c>
      <c r="K372" s="40">
        <f t="shared" si="30"/>
        <v>27.344784340603788</v>
      </c>
      <c r="L372" s="39">
        <f t="shared" si="31"/>
        <v>876.1587751596574</v>
      </c>
      <c r="M372" s="49">
        <f t="shared" si="32"/>
        <v>1100.8260164239393</v>
      </c>
      <c r="N372" s="49">
        <f t="shared" si="33"/>
        <v>1360.5813656526527</v>
      </c>
      <c r="O372" s="49">
        <f t="shared" si="34"/>
        <v>1317.2082840155056</v>
      </c>
      <c r="P372" s="49">
        <f t="shared" si="35"/>
        <v>1286.92548106797</v>
      </c>
    </row>
    <row r="373" spans="1:16" ht="15">
      <c r="A373">
        <v>388</v>
      </c>
      <c r="B373" t="s">
        <v>222</v>
      </c>
      <c r="C373" t="s">
        <v>223</v>
      </c>
      <c r="D373" t="s">
        <v>477</v>
      </c>
      <c r="E373" s="14">
        <v>0.7948705822400001</v>
      </c>
      <c r="F373" s="14">
        <v>0.8089068565000002</v>
      </c>
      <c r="G373" s="14">
        <v>0.64</v>
      </c>
      <c r="H373" s="14">
        <v>0.8089068565000002</v>
      </c>
      <c r="I373" s="40">
        <v>21.3</v>
      </c>
      <c r="J373" t="s">
        <v>217</v>
      </c>
      <c r="K373" s="40">
        <f t="shared" si="30"/>
        <v>22.25609440655637</v>
      </c>
      <c r="L373" s="39">
        <f t="shared" si="31"/>
        <v>356.3272927517884</v>
      </c>
      <c r="M373" s="49">
        <f t="shared" si="32"/>
        <v>356.7520735891941</v>
      </c>
      <c r="N373" s="49">
        <f t="shared" si="33"/>
        <v>430.7152214878981</v>
      </c>
      <c r="O373" s="49">
        <f t="shared" si="34"/>
        <v>400.03039705772056</v>
      </c>
      <c r="P373" s="49">
        <f t="shared" si="35"/>
        <v>416.11369149356005</v>
      </c>
    </row>
    <row r="374" spans="1:16" ht="15">
      <c r="A374">
        <v>389</v>
      </c>
      <c r="B374" t="s">
        <v>69</v>
      </c>
      <c r="C374" t="s">
        <v>73</v>
      </c>
      <c r="D374" t="s">
        <v>396</v>
      </c>
      <c r="E374" s="14">
        <v>0.370867354</v>
      </c>
      <c r="F374" s="14">
        <v>0.3874111835263157</v>
      </c>
      <c r="G374" s="14">
        <v>0.64</v>
      </c>
      <c r="H374" s="14">
        <v>0.3874111835263157</v>
      </c>
      <c r="I374" s="40">
        <v>17.9</v>
      </c>
      <c r="J374" t="s">
        <v>217</v>
      </c>
      <c r="K374" s="40">
        <f t="shared" si="30"/>
        <v>20.28886566372197</v>
      </c>
      <c r="L374" s="39">
        <f t="shared" si="31"/>
        <v>251.64942553417637</v>
      </c>
      <c r="M374" s="49">
        <f t="shared" si="32"/>
        <v>225.32907655760874</v>
      </c>
      <c r="N374" s="49">
        <f t="shared" si="33"/>
        <v>130.29105109264924</v>
      </c>
      <c r="O374" s="49">
        <f t="shared" si="34"/>
        <v>121.18778459727463</v>
      </c>
      <c r="P374" s="49">
        <f t="shared" si="35"/>
        <v>128.3043289034004</v>
      </c>
    </row>
    <row r="375" spans="1:16" ht="15">
      <c r="A375">
        <v>390</v>
      </c>
      <c r="B375" t="s">
        <v>169</v>
      </c>
      <c r="C375" t="s">
        <v>170</v>
      </c>
      <c r="D375" t="s">
        <v>478</v>
      </c>
      <c r="E375" s="14">
        <v>0.5601710820000002</v>
      </c>
      <c r="F375" s="14">
        <v>0.5784507843137254</v>
      </c>
      <c r="G375" s="14">
        <v>0.65</v>
      </c>
      <c r="H375" s="14">
        <v>0.5784507843137254</v>
      </c>
      <c r="I375" s="40">
        <v>23.6</v>
      </c>
      <c r="J375" t="s">
        <v>217</v>
      </c>
      <c r="K375" s="40">
        <f t="shared" si="30"/>
        <v>23.416022806501054</v>
      </c>
      <c r="L375" s="39">
        <f t="shared" si="31"/>
        <v>437.4353610858428</v>
      </c>
      <c r="M375" s="49">
        <f t="shared" si="32"/>
        <v>465.41164506845973</v>
      </c>
      <c r="N375" s="49">
        <f t="shared" si="33"/>
        <v>401.81750913222646</v>
      </c>
      <c r="O375" s="49">
        <f t="shared" si="34"/>
        <v>374.2318146156335</v>
      </c>
      <c r="P375" s="49">
        <f t="shared" si="35"/>
        <v>384.3340655668598</v>
      </c>
    </row>
    <row r="376" spans="1:16" ht="15">
      <c r="A376">
        <v>391</v>
      </c>
      <c r="B376" t="s">
        <v>18</v>
      </c>
      <c r="C376" t="s">
        <v>34</v>
      </c>
      <c r="D376" t="s">
        <v>97</v>
      </c>
      <c r="E376" s="14">
        <v>0.5025834383168316</v>
      </c>
      <c r="F376" s="14">
        <v>0.47859708247272714</v>
      </c>
      <c r="G376" s="14">
        <v>0.5866666666666667</v>
      </c>
      <c r="H376" s="14">
        <v>0.47859708247272714</v>
      </c>
      <c r="I376" s="40">
        <v>37.8</v>
      </c>
      <c r="J376" t="s">
        <v>217</v>
      </c>
      <c r="K376" s="40">
        <f t="shared" si="30"/>
        <v>28.74468056890013</v>
      </c>
      <c r="L376" s="39">
        <f t="shared" si="31"/>
        <v>1122.2083117888099</v>
      </c>
      <c r="M376" s="49">
        <f t="shared" si="32"/>
        <v>1468.050099690213</v>
      </c>
      <c r="N376" s="49">
        <f t="shared" si="33"/>
        <v>1048.6634248291525</v>
      </c>
      <c r="O376" s="49">
        <f t="shared" si="34"/>
        <v>1043.9254722377239</v>
      </c>
      <c r="P376" s="49">
        <f t="shared" si="35"/>
        <v>1001.420461115277</v>
      </c>
    </row>
    <row r="377" spans="1:16" ht="15">
      <c r="A377">
        <v>392</v>
      </c>
      <c r="B377" t="s">
        <v>25</v>
      </c>
      <c r="C377" t="s">
        <v>24</v>
      </c>
      <c r="D377" t="s">
        <v>332</v>
      </c>
      <c r="E377" s="14">
        <v>0.7696570196103286</v>
      </c>
      <c r="F377" s="14">
        <v>0.7832335102884614</v>
      </c>
      <c r="G377" s="14">
        <v>0.6512499999999999</v>
      </c>
      <c r="H377" s="14">
        <v>0.7832335102884614</v>
      </c>
      <c r="I377" s="40">
        <v>11</v>
      </c>
      <c r="J377" t="s">
        <v>217</v>
      </c>
      <c r="K377" s="40">
        <f t="shared" si="30"/>
        <v>14.780991325895167</v>
      </c>
      <c r="L377" s="39">
        <f t="shared" si="31"/>
        <v>95.03317777109125</v>
      </c>
      <c r="M377" s="49">
        <f t="shared" si="32"/>
        <v>60.57419482592856</v>
      </c>
      <c r="N377" s="49">
        <f t="shared" si="33"/>
        <v>70.81155111404355</v>
      </c>
      <c r="O377" s="49">
        <f t="shared" si="34"/>
        <v>67.36671113857393</v>
      </c>
      <c r="P377" s="49">
        <f t="shared" si="35"/>
        <v>71.36504107745778</v>
      </c>
    </row>
    <row r="378" spans="1:16" ht="15">
      <c r="A378">
        <v>393</v>
      </c>
      <c r="B378" t="s">
        <v>25</v>
      </c>
      <c r="C378" t="s">
        <v>24</v>
      </c>
      <c r="D378" t="s">
        <v>325</v>
      </c>
      <c r="E378" s="14">
        <v>0.7696570196103286</v>
      </c>
      <c r="F378" s="14">
        <v>0.7832335102884614</v>
      </c>
      <c r="G378" s="14">
        <v>0.9295616666666667</v>
      </c>
      <c r="H378" s="14">
        <v>0.7832335102884614</v>
      </c>
      <c r="I378" s="40">
        <v>20.7</v>
      </c>
      <c r="J378" t="s">
        <v>217</v>
      </c>
      <c r="K378" s="40">
        <f t="shared" si="30"/>
        <v>21.932872417469206</v>
      </c>
      <c r="L378" s="39">
        <f t="shared" si="31"/>
        <v>336.53525903417255</v>
      </c>
      <c r="M378" s="49">
        <f t="shared" si="32"/>
        <v>331.03330898710345</v>
      </c>
      <c r="N378" s="49">
        <f t="shared" si="33"/>
        <v>386.9796725677222</v>
      </c>
      <c r="O378" s="49">
        <f t="shared" si="34"/>
        <v>359.3238084298879</v>
      </c>
      <c r="P378" s="49">
        <f t="shared" si="35"/>
        <v>375.0013152423509</v>
      </c>
    </row>
    <row r="379" spans="1:16" ht="15">
      <c r="A379">
        <v>394</v>
      </c>
      <c r="B379" t="s">
        <v>67</v>
      </c>
      <c r="C379" t="s">
        <v>199</v>
      </c>
      <c r="D379" t="s">
        <v>404</v>
      </c>
      <c r="E379" s="14">
        <v>0.6973370872236726</v>
      </c>
      <c r="F379" s="14">
        <v>0.8373490909090906</v>
      </c>
      <c r="G379" s="14">
        <v>0.945</v>
      </c>
      <c r="H379" s="14">
        <v>0.8373490909090906</v>
      </c>
      <c r="I379" s="40">
        <v>22.8</v>
      </c>
      <c r="J379" t="s">
        <v>217</v>
      </c>
      <c r="K379" s="40">
        <f t="shared" si="30"/>
        <v>23.02591518278399</v>
      </c>
      <c r="L379" s="39">
        <f t="shared" si="31"/>
        <v>408.28138126052954</v>
      </c>
      <c r="M379" s="49">
        <f t="shared" si="32"/>
        <v>425.807557571823</v>
      </c>
      <c r="N379" s="49">
        <f t="shared" si="33"/>
        <v>532.1635391566958</v>
      </c>
      <c r="O379" s="49">
        <f t="shared" si="34"/>
        <v>494.9892327416229</v>
      </c>
      <c r="P379" s="49">
        <f t="shared" si="35"/>
        <v>510.62076873970585</v>
      </c>
    </row>
    <row r="380" spans="1:16" ht="15">
      <c r="A380">
        <v>395</v>
      </c>
      <c r="B380" t="s">
        <v>100</v>
      </c>
      <c r="C380" t="s">
        <v>101</v>
      </c>
      <c r="D380" t="s">
        <v>479</v>
      </c>
      <c r="E380" s="14">
        <v>0.7867935802469134</v>
      </c>
      <c r="F380" s="14">
        <v>0.76143</v>
      </c>
      <c r="G380" s="14">
        <v>0.789</v>
      </c>
      <c r="H380" s="14">
        <v>0.76143</v>
      </c>
      <c r="I380" s="40">
        <v>15.8</v>
      </c>
      <c r="J380" t="s">
        <v>217</v>
      </c>
      <c r="K380" s="40">
        <f t="shared" si="30"/>
        <v>18.877232441652403</v>
      </c>
      <c r="L380" s="39">
        <f t="shared" si="31"/>
        <v>196.066797510539</v>
      </c>
      <c r="M380" s="49">
        <f t="shared" si="32"/>
        <v>161.2650504973365</v>
      </c>
      <c r="N380" s="49">
        <f t="shared" si="33"/>
        <v>183.27171253759244</v>
      </c>
      <c r="O380" s="49">
        <f t="shared" si="34"/>
        <v>171.2290109153097</v>
      </c>
      <c r="P380" s="49">
        <f t="shared" si="35"/>
        <v>182.8048898803362</v>
      </c>
    </row>
    <row r="381" spans="1:16" ht="15">
      <c r="A381">
        <v>396</v>
      </c>
      <c r="B381" t="s">
        <v>38</v>
      </c>
      <c r="C381" t="s">
        <v>269</v>
      </c>
      <c r="D381" t="s">
        <v>429</v>
      </c>
      <c r="E381" s="14">
        <v>0.6298370838271606</v>
      </c>
      <c r="F381" s="14">
        <v>0.6785714285714286</v>
      </c>
      <c r="G381" s="14">
        <v>0.6</v>
      </c>
      <c r="H381" s="14">
        <v>0.6785714285714286</v>
      </c>
      <c r="I381" s="40">
        <v>21.9</v>
      </c>
      <c r="J381" t="s">
        <v>217</v>
      </c>
      <c r="K381" s="40">
        <f t="shared" si="30"/>
        <v>22.57033683573561</v>
      </c>
      <c r="L381" s="39">
        <f t="shared" si="31"/>
        <v>376.68481314705014</v>
      </c>
      <c r="M381" s="49">
        <f t="shared" si="32"/>
        <v>383.5587057489671</v>
      </c>
      <c r="N381" s="49">
        <f t="shared" si="33"/>
        <v>388.46564015087284</v>
      </c>
      <c r="O381" s="49">
        <f t="shared" si="34"/>
        <v>360.95209510548415</v>
      </c>
      <c r="P381" s="49">
        <f t="shared" si="35"/>
        <v>374.22014880296643</v>
      </c>
    </row>
    <row r="382" spans="1:16" ht="15">
      <c r="A382">
        <v>397</v>
      </c>
      <c r="B382" t="s">
        <v>222</v>
      </c>
      <c r="C382" t="s">
        <v>223</v>
      </c>
      <c r="D382" t="s">
        <v>480</v>
      </c>
      <c r="E382" s="14">
        <v>0.7948705822400001</v>
      </c>
      <c r="F382" s="14">
        <v>0.8089068565000002</v>
      </c>
      <c r="G382" s="14">
        <v>0.64</v>
      </c>
      <c r="H382" s="14">
        <v>0.8089068565000002</v>
      </c>
      <c r="I382" s="40">
        <v>20.8</v>
      </c>
      <c r="J382" t="s">
        <v>217</v>
      </c>
      <c r="K382" s="40">
        <f t="shared" si="30"/>
        <v>21.98738818563266</v>
      </c>
      <c r="L382" s="39">
        <f t="shared" si="31"/>
        <v>339.79466141227203</v>
      </c>
      <c r="M382" s="49">
        <f t="shared" si="32"/>
        <v>335.244251438456</v>
      </c>
      <c r="N382" s="49">
        <f t="shared" si="33"/>
        <v>404.74831879220454</v>
      </c>
      <c r="O382" s="49">
        <f t="shared" si="34"/>
        <v>375.83229305029136</v>
      </c>
      <c r="P382" s="49">
        <f t="shared" si="35"/>
        <v>392.01632935329405</v>
      </c>
    </row>
    <row r="383" spans="1:16" ht="15">
      <c r="A383">
        <v>398</v>
      </c>
      <c r="B383" t="s">
        <v>219</v>
      </c>
      <c r="C383" t="s">
        <v>228</v>
      </c>
      <c r="D383" t="s">
        <v>337</v>
      </c>
      <c r="E383" s="14">
        <v>0.5561842754098358</v>
      </c>
      <c r="F383" s="14">
        <v>0.6468105405405403</v>
      </c>
      <c r="G383" s="14">
        <v>0.6893333333333334</v>
      </c>
      <c r="H383" s="14">
        <v>0.6468105405405403</v>
      </c>
      <c r="I383" s="40">
        <v>14.3</v>
      </c>
      <c r="J383" t="s">
        <v>217</v>
      </c>
      <c r="K383" s="40">
        <f t="shared" si="30"/>
        <v>17.74885588555142</v>
      </c>
      <c r="L383" s="39">
        <f t="shared" si="31"/>
        <v>160.6060704331442</v>
      </c>
      <c r="M383" s="49">
        <f t="shared" si="32"/>
        <v>123.20662765917949</v>
      </c>
      <c r="N383" s="49">
        <f t="shared" si="33"/>
        <v>118.94230661852384</v>
      </c>
      <c r="O383" s="49">
        <f t="shared" si="34"/>
        <v>111.65826908939923</v>
      </c>
      <c r="P383" s="49">
        <f t="shared" si="35"/>
        <v>119.59825800759388</v>
      </c>
    </row>
    <row r="384" spans="1:16" ht="15">
      <c r="A384">
        <v>399</v>
      </c>
      <c r="B384" t="s">
        <v>266</v>
      </c>
      <c r="C384" t="s">
        <v>267</v>
      </c>
      <c r="D384" t="s">
        <v>418</v>
      </c>
      <c r="E384" s="14">
        <v>0.515</v>
      </c>
      <c r="F384" s="14"/>
      <c r="G384" s="14">
        <v>0.64</v>
      </c>
      <c r="H384" s="14">
        <v>0.515</v>
      </c>
      <c r="I384" s="40">
        <v>14.2</v>
      </c>
      <c r="J384" t="s">
        <v>217</v>
      </c>
      <c r="K384" s="40">
        <f t="shared" si="30"/>
        <v>17.66947310363681</v>
      </c>
      <c r="L384" s="39">
        <f t="shared" si="31"/>
        <v>158.36768566746147</v>
      </c>
      <c r="M384" s="49">
        <f t="shared" si="32"/>
        <v>120.89063406996485</v>
      </c>
      <c r="N384" s="49">
        <f t="shared" si="33"/>
        <v>92.92339782989835</v>
      </c>
      <c r="O384" s="49">
        <f t="shared" si="34"/>
        <v>87.26415237003995</v>
      </c>
      <c r="P384" s="49">
        <f t="shared" si="35"/>
        <v>93.47873881524625</v>
      </c>
    </row>
    <row r="385" spans="1:16" ht="15">
      <c r="A385">
        <v>400</v>
      </c>
      <c r="B385" t="s">
        <v>292</v>
      </c>
      <c r="C385" t="s">
        <v>293</v>
      </c>
      <c r="D385" t="s">
        <v>475</v>
      </c>
      <c r="E385" s="14">
        <v>0.84775</v>
      </c>
      <c r="F385" s="14">
        <v>0.825</v>
      </c>
      <c r="G385" s="14">
        <v>0.64</v>
      </c>
      <c r="H385" s="14">
        <v>0.825</v>
      </c>
      <c r="I385" s="40">
        <v>26</v>
      </c>
      <c r="J385" t="s">
        <v>217</v>
      </c>
      <c r="K385" s="40">
        <f t="shared" si="30"/>
        <v>24.511588038099</v>
      </c>
      <c r="L385" s="39">
        <f t="shared" si="31"/>
        <v>530.929158456675</v>
      </c>
      <c r="M385" s="49">
        <f t="shared" si="32"/>
        <v>595.7001754245674</v>
      </c>
      <c r="N385" s="49">
        <f t="shared" si="33"/>
        <v>733.5114100377135</v>
      </c>
      <c r="O385" s="49">
        <f t="shared" si="34"/>
        <v>687.1254188692438</v>
      </c>
      <c r="P385" s="49">
        <f t="shared" si="35"/>
        <v>696.4299196432513</v>
      </c>
    </row>
    <row r="386" spans="1:16" ht="15">
      <c r="A386">
        <v>401</v>
      </c>
      <c r="B386" t="s">
        <v>29</v>
      </c>
      <c r="C386" t="s">
        <v>37</v>
      </c>
      <c r="D386" t="s">
        <v>457</v>
      </c>
      <c r="E386" s="14">
        <v>0.572440270090909</v>
      </c>
      <c r="F386" s="14">
        <v>0.65494379336</v>
      </c>
      <c r="G386" s="14">
        <v>0.64</v>
      </c>
      <c r="H386" s="14">
        <v>0.65494379336</v>
      </c>
      <c r="I386" s="40">
        <v>10.2</v>
      </c>
      <c r="J386" t="s">
        <v>217</v>
      </c>
      <c r="K386" s="40">
        <f t="shared" si="30"/>
        <v>13.926849891923029</v>
      </c>
      <c r="L386" s="39">
        <f t="shared" si="31"/>
        <v>81.71282491987051</v>
      </c>
      <c r="M386" s="49">
        <f t="shared" si="32"/>
        <v>49.42054094005346</v>
      </c>
      <c r="N386" s="49">
        <f t="shared" si="33"/>
        <v>48.309965004748946</v>
      </c>
      <c r="O386" s="49">
        <f t="shared" si="34"/>
        <v>46.09757615349902</v>
      </c>
      <c r="P386" s="49">
        <f t="shared" si="35"/>
        <v>48.346228063618206</v>
      </c>
    </row>
    <row r="387" spans="1:16" ht="15">
      <c r="A387">
        <v>402</v>
      </c>
      <c r="B387" t="s">
        <v>68</v>
      </c>
      <c r="C387" t="s">
        <v>164</v>
      </c>
      <c r="D387" t="s">
        <v>481</v>
      </c>
      <c r="E387" s="14">
        <v>0.4423719585882353</v>
      </c>
      <c r="F387" s="14">
        <v>0.4846720495555556</v>
      </c>
      <c r="G387" s="14">
        <v>0.64</v>
      </c>
      <c r="H387" s="14">
        <v>0.4846720495555556</v>
      </c>
      <c r="I387" s="40">
        <v>11.3</v>
      </c>
      <c r="J387" t="s">
        <v>217</v>
      </c>
      <c r="K387" s="40">
        <f t="shared" si="30"/>
        <v>15.085368433325351</v>
      </c>
      <c r="L387" s="39">
        <f t="shared" si="31"/>
        <v>100.28749148422018</v>
      </c>
      <c r="M387" s="49">
        <f t="shared" si="32"/>
        <v>65.14118812098067</v>
      </c>
      <c r="N387" s="49">
        <f t="shared" si="33"/>
        <v>47.12255695086524</v>
      </c>
      <c r="O387" s="49">
        <f t="shared" si="34"/>
        <v>44.77554322579834</v>
      </c>
      <c r="P387" s="49">
        <f t="shared" si="35"/>
        <v>47.56265737041171</v>
      </c>
    </row>
    <row r="388" spans="1:16" ht="15">
      <c r="A388">
        <v>403</v>
      </c>
      <c r="B388" t="s">
        <v>87</v>
      </c>
      <c r="C388" t="s">
        <v>88</v>
      </c>
      <c r="D388" t="s">
        <v>435</v>
      </c>
      <c r="E388" s="14">
        <v>0.589108696704762</v>
      </c>
      <c r="F388" s="14">
        <v>0.5773183999999998</v>
      </c>
      <c r="G388" s="14">
        <v>0.6</v>
      </c>
      <c r="H388" s="14">
        <v>0.5773183999999998</v>
      </c>
      <c r="I388" s="40">
        <v>27.3</v>
      </c>
      <c r="J388" t="s">
        <v>217</v>
      </c>
      <c r="K388" s="40">
        <f t="shared" si="30"/>
        <v>25.063502375183617</v>
      </c>
      <c r="L388" s="39">
        <f t="shared" si="31"/>
        <v>585.3493971984843</v>
      </c>
      <c r="M388" s="49">
        <f t="shared" si="32"/>
        <v>673.3558012670746</v>
      </c>
      <c r="N388" s="49">
        <f t="shared" si="33"/>
        <v>580.2099907734706</v>
      </c>
      <c r="O388" s="49">
        <f t="shared" si="34"/>
        <v>545.8338579068886</v>
      </c>
      <c r="P388" s="49">
        <f t="shared" si="35"/>
        <v>549.3988930118966</v>
      </c>
    </row>
    <row r="389" spans="1:16" ht="15">
      <c r="A389">
        <v>404</v>
      </c>
      <c r="B389" t="s">
        <v>266</v>
      </c>
      <c r="C389" t="s">
        <v>267</v>
      </c>
      <c r="D389" t="s">
        <v>421</v>
      </c>
      <c r="E389" s="14">
        <v>0.515</v>
      </c>
      <c r="F389" s="14"/>
      <c r="G389" s="14">
        <v>0.64</v>
      </c>
      <c r="H389" s="14">
        <v>0.515</v>
      </c>
      <c r="I389" s="40">
        <v>15.3</v>
      </c>
      <c r="J389" t="s">
        <v>217</v>
      </c>
      <c r="K389" s="40">
        <f t="shared" si="30"/>
        <v>18.513471194842587</v>
      </c>
      <c r="L389" s="39">
        <f t="shared" si="31"/>
        <v>183.85385606970868</v>
      </c>
      <c r="M389" s="49">
        <f t="shared" si="32"/>
        <v>147.88025355269355</v>
      </c>
      <c r="N389" s="49">
        <f t="shared" si="33"/>
        <v>113.66915011886145</v>
      </c>
      <c r="O389" s="49">
        <f t="shared" si="34"/>
        <v>106.35447518333575</v>
      </c>
      <c r="P389" s="49">
        <f t="shared" si="35"/>
        <v>113.70597139782994</v>
      </c>
    </row>
    <row r="390" spans="1:16" ht="15">
      <c r="A390">
        <v>405</v>
      </c>
      <c r="B390" t="s">
        <v>100</v>
      </c>
      <c r="C390" t="s">
        <v>239</v>
      </c>
      <c r="D390" t="s">
        <v>360</v>
      </c>
      <c r="E390" s="14">
        <v>0.7867935802469134</v>
      </c>
      <c r="F390" s="14">
        <v>0.7833333333333333</v>
      </c>
      <c r="G390" s="14">
        <v>0.64</v>
      </c>
      <c r="H390" s="14">
        <v>0.7833333333333333</v>
      </c>
      <c r="I390" s="40">
        <v>11.6</v>
      </c>
      <c r="J390" t="s">
        <v>217</v>
      </c>
      <c r="K390" s="40">
        <f t="shared" si="30"/>
        <v>15.381769669846554</v>
      </c>
      <c r="L390" s="39">
        <f t="shared" si="31"/>
        <v>105.68317686676065</v>
      </c>
      <c r="M390" s="49">
        <f t="shared" si="32"/>
        <v>69.9236449894799</v>
      </c>
      <c r="N390" s="49">
        <f t="shared" si="33"/>
        <v>81.75152523645659</v>
      </c>
      <c r="O390" s="49">
        <f t="shared" si="34"/>
        <v>77.58299439196851</v>
      </c>
      <c r="P390" s="49">
        <f t="shared" si="35"/>
        <v>82.59889116049892</v>
      </c>
    </row>
    <row r="391" spans="1:16" ht="15">
      <c r="A391">
        <v>406</v>
      </c>
      <c r="B391" t="s">
        <v>78</v>
      </c>
      <c r="C391" t="s">
        <v>79</v>
      </c>
      <c r="D391" t="s">
        <v>327</v>
      </c>
      <c r="E391" s="14">
        <v>0.7202020392692312</v>
      </c>
      <c r="F391" s="14">
        <v>0.8280959037910446</v>
      </c>
      <c r="G391" s="14">
        <v>0.8520137438333332</v>
      </c>
      <c r="H391" s="14">
        <v>0.8280959037910446</v>
      </c>
      <c r="I391" s="40">
        <v>11.1</v>
      </c>
      <c r="J391" t="s">
        <v>217</v>
      </c>
      <c r="K391" s="40">
        <f t="shared" si="30"/>
        <v>14.883363065296477</v>
      </c>
      <c r="L391" s="39">
        <f t="shared" si="31"/>
        <v>96.76890771219959</v>
      </c>
      <c r="M391" s="49">
        <f t="shared" si="32"/>
        <v>62.07281007156249</v>
      </c>
      <c r="N391" s="49">
        <f t="shared" si="33"/>
        <v>76.71976083143343</v>
      </c>
      <c r="O391" s="49">
        <f t="shared" si="34"/>
        <v>72.95814647660156</v>
      </c>
      <c r="P391" s="49">
        <f t="shared" si="35"/>
        <v>77.36294564194759</v>
      </c>
    </row>
    <row r="392" spans="1:16" ht="15">
      <c r="A392">
        <v>407</v>
      </c>
      <c r="B392" t="s">
        <v>18</v>
      </c>
      <c r="C392" t="s">
        <v>260</v>
      </c>
      <c r="D392" t="s">
        <v>410</v>
      </c>
      <c r="E392" s="14">
        <v>0.5025834383168316</v>
      </c>
      <c r="F392" s="14">
        <v>0.4658571428571428</v>
      </c>
      <c r="G392" s="14">
        <v>0.4658571428571428</v>
      </c>
      <c r="H392" s="14">
        <v>0.4658571428571428</v>
      </c>
      <c r="I392" s="40">
        <v>22.6</v>
      </c>
      <c r="J392" t="s">
        <v>217</v>
      </c>
      <c r="K392" s="40">
        <f aca="true" t="shared" si="36" ref="K392:K455">11.312*LN(I392)-12.344</f>
        <v>22.92624933981945</v>
      </c>
      <c r="L392" s="39">
        <f aca="true" t="shared" si="37" ref="L392:L455">I392^2*PI()/4</f>
        <v>401.14996593688073</v>
      </c>
      <c r="M392" s="49">
        <f aca="true" t="shared" si="38" ref="M392:M455">EXP(0.33*LN(I392)+0.933*(LN(I392))^2-0.122*(LN(I392))^3-0.37)</f>
        <v>416.2076725875722</v>
      </c>
      <c r="N392" s="49">
        <f aca="true" t="shared" si="39" ref="N392:N455">EXP(0.33*LN(I392)+0.933*(LN(I392))^2-0.122*(LN(I392))^3-0.37)*H392/0.67</f>
        <v>289.39301072666797</v>
      </c>
      <c r="O392" s="49">
        <f aca="true" t="shared" si="40" ref="O392:O455">H392*EXP(-1.499+2.148*LN(I392)+0.207*(LN(I392))^2-0.0281*(LN(I392))^3)</f>
        <v>269.10473590687565</v>
      </c>
      <c r="P392" s="49">
        <f aca="true" t="shared" si="41" ref="P392:P455">EXP(-2.977+LN(H392*I392^2*K392))</f>
        <v>277.91243270350475</v>
      </c>
    </row>
    <row r="393" spans="1:16" ht="15">
      <c r="A393">
        <v>408</v>
      </c>
      <c r="B393" t="s">
        <v>202</v>
      </c>
      <c r="C393" t="s">
        <v>258</v>
      </c>
      <c r="D393" t="s">
        <v>406</v>
      </c>
      <c r="E393" s="14">
        <v>0.637867990413793</v>
      </c>
      <c r="F393" s="14">
        <v>0.43875703699999996</v>
      </c>
      <c r="G393" s="14">
        <v>0.4570091666249999</v>
      </c>
      <c r="H393" s="14">
        <v>0.43875703699999996</v>
      </c>
      <c r="I393" s="40">
        <v>33.7</v>
      </c>
      <c r="J393" t="s">
        <v>217</v>
      </c>
      <c r="K393" s="40">
        <f t="shared" si="36"/>
        <v>27.44593553619727</v>
      </c>
      <c r="L393" s="39">
        <f t="shared" si="37"/>
        <v>891.9688401888483</v>
      </c>
      <c r="M393" s="49">
        <f t="shared" si="38"/>
        <v>1124.3877070301025</v>
      </c>
      <c r="N393" s="49">
        <f t="shared" si="39"/>
        <v>736.3179384712713</v>
      </c>
      <c r="O393" s="49">
        <f t="shared" si="40"/>
        <v>714.0807613009888</v>
      </c>
      <c r="P393" s="49">
        <f t="shared" si="41"/>
        <v>696.7344151759927</v>
      </c>
    </row>
    <row r="394" spans="1:16" ht="15">
      <c r="A394">
        <v>409</v>
      </c>
      <c r="B394" t="s">
        <v>38</v>
      </c>
      <c r="C394" t="s">
        <v>269</v>
      </c>
      <c r="D394" t="s">
        <v>482</v>
      </c>
      <c r="E394" s="14">
        <v>0.6298370838271606</v>
      </c>
      <c r="F394" s="14">
        <v>0.6785714285714286</v>
      </c>
      <c r="G394" s="14">
        <v>0.64</v>
      </c>
      <c r="H394" s="14">
        <v>0.6785714285714286</v>
      </c>
      <c r="I394" s="40">
        <v>13.7</v>
      </c>
      <c r="J394" t="s">
        <v>217</v>
      </c>
      <c r="K394" s="40">
        <f t="shared" si="36"/>
        <v>17.263981661019102</v>
      </c>
      <c r="L394" s="39">
        <f t="shared" si="37"/>
        <v>147.41138128806705</v>
      </c>
      <c r="M394" s="49">
        <f t="shared" si="38"/>
        <v>109.71651498635977</v>
      </c>
      <c r="N394" s="49">
        <f t="shared" si="39"/>
        <v>111.12013777936222</v>
      </c>
      <c r="O394" s="49">
        <f t="shared" si="40"/>
        <v>104.54763764264405</v>
      </c>
      <c r="P394" s="49">
        <f t="shared" si="41"/>
        <v>112.01675753009205</v>
      </c>
    </row>
    <row r="395" spans="1:16" ht="15">
      <c r="A395">
        <v>410</v>
      </c>
      <c r="B395" t="s">
        <v>296</v>
      </c>
      <c r="C395" t="s">
        <v>297</v>
      </c>
      <c r="D395" t="s">
        <v>483</v>
      </c>
      <c r="E395" s="14">
        <v>0.5133</v>
      </c>
      <c r="F395" s="14">
        <v>0.5133</v>
      </c>
      <c r="G395" s="14">
        <v>0.51</v>
      </c>
      <c r="H395" s="14">
        <v>0.5133</v>
      </c>
      <c r="I395" s="40">
        <v>16</v>
      </c>
      <c r="J395" t="s">
        <v>217</v>
      </c>
      <c r="K395" s="40">
        <f t="shared" si="36"/>
        <v>19.019523625976404</v>
      </c>
      <c r="L395" s="39">
        <f t="shared" si="37"/>
        <v>201.06192982974676</v>
      </c>
      <c r="M395" s="49">
        <f t="shared" si="38"/>
        <v>166.81749781335475</v>
      </c>
      <c r="N395" s="49">
        <f t="shared" si="39"/>
        <v>127.80212183223131</v>
      </c>
      <c r="O395" s="49">
        <f t="shared" si="40"/>
        <v>119.33976750459556</v>
      </c>
      <c r="P395" s="49">
        <f t="shared" si="41"/>
        <v>127.32573506764757</v>
      </c>
    </row>
    <row r="396" spans="1:16" ht="15">
      <c r="A396">
        <v>411</v>
      </c>
      <c r="B396" t="s">
        <v>33</v>
      </c>
      <c r="C396" t="s">
        <v>227</v>
      </c>
      <c r="D396" t="s">
        <v>336</v>
      </c>
      <c r="E396" s="14">
        <v>0.5553635116149732</v>
      </c>
      <c r="F396" s="14">
        <v>0.5206959999999999</v>
      </c>
      <c r="G396" s="14">
        <v>0.64</v>
      </c>
      <c r="H396" s="14">
        <v>0.5206959999999999</v>
      </c>
      <c r="I396" s="40">
        <v>22.3</v>
      </c>
      <c r="J396" t="s">
        <v>217</v>
      </c>
      <c r="K396" s="40">
        <f t="shared" si="36"/>
        <v>22.775084506808213</v>
      </c>
      <c r="L396" s="39">
        <f t="shared" si="37"/>
        <v>390.5706526759171</v>
      </c>
      <c r="M396" s="49">
        <f t="shared" si="38"/>
        <v>402.0340998386754</v>
      </c>
      <c r="N396" s="49">
        <f t="shared" si="39"/>
        <v>312.44410096955056</v>
      </c>
      <c r="O396" s="49">
        <f t="shared" si="40"/>
        <v>290.4338409257694</v>
      </c>
      <c r="P396" s="49">
        <f t="shared" si="41"/>
        <v>300.4410644462626</v>
      </c>
    </row>
    <row r="397" spans="1:16" ht="15">
      <c r="A397">
        <v>412</v>
      </c>
      <c r="B397" t="s">
        <v>100</v>
      </c>
      <c r="C397" t="s">
        <v>261</v>
      </c>
      <c r="D397" t="s">
        <v>413</v>
      </c>
      <c r="E397" s="14">
        <v>0.7867935802469134</v>
      </c>
      <c r="F397" s="14"/>
      <c r="G397" s="14">
        <v>0.64</v>
      </c>
      <c r="H397" s="14">
        <v>0.7867935802469134</v>
      </c>
      <c r="I397" s="40">
        <v>11.4</v>
      </c>
      <c r="J397" t="s">
        <v>217</v>
      </c>
      <c r="K397" s="40">
        <f t="shared" si="36"/>
        <v>15.185034276289885</v>
      </c>
      <c r="L397" s="39">
        <f t="shared" si="37"/>
        <v>102.07034531513239</v>
      </c>
      <c r="M397" s="49">
        <f t="shared" si="38"/>
        <v>66.71122193425336</v>
      </c>
      <c r="N397" s="49">
        <f t="shared" si="39"/>
        <v>78.34024051984719</v>
      </c>
      <c r="O397" s="49">
        <f t="shared" si="40"/>
        <v>74.40763937160601</v>
      </c>
      <c r="P397" s="49">
        <f t="shared" si="41"/>
        <v>79.10275588792659</v>
      </c>
    </row>
    <row r="398" spans="1:16" ht="15">
      <c r="A398">
        <v>413</v>
      </c>
      <c r="B398" t="s">
        <v>67</v>
      </c>
      <c r="C398" t="s">
        <v>199</v>
      </c>
      <c r="D398" t="s">
        <v>395</v>
      </c>
      <c r="E398" s="14">
        <v>0.6973370872236726</v>
      </c>
      <c r="F398" s="14">
        <v>0.8373490909090906</v>
      </c>
      <c r="G398" s="14">
        <v>0.6124999999999999</v>
      </c>
      <c r="H398" s="14">
        <v>0.8373490909090906</v>
      </c>
      <c r="I398" s="40">
        <v>13.7</v>
      </c>
      <c r="J398" t="s">
        <v>217</v>
      </c>
      <c r="K398" s="40">
        <f t="shared" si="36"/>
        <v>17.263981661019102</v>
      </c>
      <c r="L398" s="39">
        <f t="shared" si="37"/>
        <v>147.41138128806705</v>
      </c>
      <c r="M398" s="49">
        <f t="shared" si="38"/>
        <v>109.71651498635977</v>
      </c>
      <c r="N398" s="49">
        <f t="shared" si="39"/>
        <v>137.120931464988</v>
      </c>
      <c r="O398" s="49">
        <f t="shared" si="40"/>
        <v>129.01054428575307</v>
      </c>
      <c r="P398" s="49">
        <f t="shared" si="41"/>
        <v>138.2273495980729</v>
      </c>
    </row>
    <row r="399" spans="1:16" ht="15">
      <c r="A399">
        <v>414</v>
      </c>
      <c r="B399" t="s">
        <v>173</v>
      </c>
      <c r="C399" t="s">
        <v>232</v>
      </c>
      <c r="D399" t="s">
        <v>345</v>
      </c>
      <c r="E399" s="14">
        <v>0.7995079823082191</v>
      </c>
      <c r="F399" s="14">
        <v>0.7893373108571428</v>
      </c>
      <c r="G399" s="14">
        <v>0.64</v>
      </c>
      <c r="H399" s="14">
        <v>0.7893373108571428</v>
      </c>
      <c r="I399" s="40">
        <v>12.3</v>
      </c>
      <c r="J399" t="s">
        <v>217</v>
      </c>
      <c r="K399" s="40">
        <f t="shared" si="36"/>
        <v>16.044586856024146</v>
      </c>
      <c r="L399" s="39">
        <f t="shared" si="37"/>
        <v>118.82288814039997</v>
      </c>
      <c r="M399" s="49">
        <f t="shared" si="38"/>
        <v>81.9403508254592</v>
      </c>
      <c r="N399" s="49">
        <f t="shared" si="39"/>
        <v>96.53518831531167</v>
      </c>
      <c r="O399" s="49">
        <f t="shared" si="40"/>
        <v>91.34307182126649</v>
      </c>
      <c r="P399" s="49">
        <f t="shared" si="41"/>
        <v>97.61278877262707</v>
      </c>
    </row>
    <row r="400" spans="1:16" ht="15">
      <c r="A400">
        <v>415</v>
      </c>
      <c r="B400" t="s">
        <v>294</v>
      </c>
      <c r="C400" t="s">
        <v>295</v>
      </c>
      <c r="D400" t="s">
        <v>476</v>
      </c>
      <c r="E400" s="14">
        <v>0.5380477777777778</v>
      </c>
      <c r="F400" s="14">
        <v>0.5380477777777778</v>
      </c>
      <c r="G400" s="14">
        <v>0.64</v>
      </c>
      <c r="H400" s="14">
        <v>0.5380477777777778</v>
      </c>
      <c r="I400" s="40">
        <v>12.2</v>
      </c>
      <c r="J400" t="s">
        <v>217</v>
      </c>
      <c r="K400" s="40">
        <f t="shared" si="36"/>
        <v>15.952243486073952</v>
      </c>
      <c r="L400" s="39">
        <f t="shared" si="37"/>
        <v>116.89866264007618</v>
      </c>
      <c r="M400" s="49">
        <f t="shared" si="38"/>
        <v>80.14903796791721</v>
      </c>
      <c r="N400" s="49">
        <f t="shared" si="39"/>
        <v>64.36419667114117</v>
      </c>
      <c r="O400" s="49">
        <f t="shared" si="40"/>
        <v>60.928048976619074</v>
      </c>
      <c r="P400" s="49">
        <f t="shared" si="41"/>
        <v>65.083005555967</v>
      </c>
    </row>
    <row r="401" spans="1:16" ht="15">
      <c r="A401">
        <v>416</v>
      </c>
      <c r="B401" t="s">
        <v>25</v>
      </c>
      <c r="C401" t="s">
        <v>231</v>
      </c>
      <c r="D401" t="s">
        <v>343</v>
      </c>
      <c r="E401" s="14">
        <v>0.7696570196103286</v>
      </c>
      <c r="F401" s="14">
        <v>0.6495742685185186</v>
      </c>
      <c r="G401" s="14">
        <v>0.6572079304545455</v>
      </c>
      <c r="H401" s="14">
        <v>0.6495742685185186</v>
      </c>
      <c r="I401" s="40">
        <v>30.2</v>
      </c>
      <c r="J401" t="s">
        <v>217</v>
      </c>
      <c r="K401" s="40">
        <f t="shared" si="36"/>
        <v>26.20550784859588</v>
      </c>
      <c r="L401" s="39">
        <f t="shared" si="37"/>
        <v>716.3145409450087</v>
      </c>
      <c r="M401" s="49">
        <f t="shared" si="38"/>
        <v>863.9665589101487</v>
      </c>
      <c r="N401" s="49">
        <f t="shared" si="39"/>
        <v>837.6275306395843</v>
      </c>
      <c r="O401" s="49">
        <f t="shared" si="40"/>
        <v>797.4948015850049</v>
      </c>
      <c r="P401" s="49">
        <f t="shared" si="41"/>
        <v>790.9346587474756</v>
      </c>
    </row>
    <row r="402" spans="1:16" ht="15">
      <c r="A402">
        <v>417</v>
      </c>
      <c r="B402" t="s">
        <v>103</v>
      </c>
      <c r="C402" t="s">
        <v>243</v>
      </c>
      <c r="D402" t="s">
        <v>440</v>
      </c>
      <c r="E402" s="14">
        <v>0.7031883169552239</v>
      </c>
      <c r="F402" s="14">
        <v>0.7054494450434783</v>
      </c>
      <c r="G402" s="14">
        <v>0.64</v>
      </c>
      <c r="H402" s="14">
        <v>0.7054494450434783</v>
      </c>
      <c r="I402" s="40">
        <v>42.3</v>
      </c>
      <c r="J402" t="s">
        <v>217</v>
      </c>
      <c r="K402" s="40">
        <f t="shared" si="36"/>
        <v>30.017031517422843</v>
      </c>
      <c r="L402" s="39">
        <f t="shared" si="37"/>
        <v>1405.30507978542</v>
      </c>
      <c r="M402" s="49">
        <f t="shared" si="38"/>
        <v>1887.1809120708533</v>
      </c>
      <c r="N402" s="49">
        <f t="shared" si="39"/>
        <v>1987.030935995565</v>
      </c>
      <c r="O402" s="49">
        <f t="shared" si="40"/>
        <v>2044.8256149762558</v>
      </c>
      <c r="P402" s="49">
        <f t="shared" si="41"/>
        <v>1930.277282618727</v>
      </c>
    </row>
    <row r="403" spans="1:16" ht="15">
      <c r="A403">
        <v>418</v>
      </c>
      <c r="B403" t="s">
        <v>103</v>
      </c>
      <c r="C403" t="s">
        <v>243</v>
      </c>
      <c r="D403" t="s">
        <v>440</v>
      </c>
      <c r="E403" s="14">
        <v>0.7031883169552239</v>
      </c>
      <c r="F403" s="14">
        <v>0.7054494450434783</v>
      </c>
      <c r="G403" s="14">
        <v>0.64</v>
      </c>
      <c r="H403" s="14">
        <v>0.7054494450434783</v>
      </c>
      <c r="I403" s="40">
        <v>14.3</v>
      </c>
      <c r="J403" t="s">
        <v>217</v>
      </c>
      <c r="K403" s="40">
        <f t="shared" si="36"/>
        <v>17.74885588555142</v>
      </c>
      <c r="L403" s="39">
        <f t="shared" si="37"/>
        <v>160.6060704331442</v>
      </c>
      <c r="M403" s="49">
        <f t="shared" si="38"/>
        <v>123.20662765917949</v>
      </c>
      <c r="N403" s="49">
        <f t="shared" si="39"/>
        <v>129.7254434445472</v>
      </c>
      <c r="O403" s="49">
        <f t="shared" si="40"/>
        <v>121.78104564870647</v>
      </c>
      <c r="P403" s="49">
        <f t="shared" si="41"/>
        <v>130.4408624341763</v>
      </c>
    </row>
    <row r="404" spans="1:16" ht="15">
      <c r="A404">
        <v>419</v>
      </c>
      <c r="B404" t="s">
        <v>78</v>
      </c>
      <c r="C404" t="s">
        <v>79</v>
      </c>
      <c r="D404" t="s">
        <v>353</v>
      </c>
      <c r="E404" s="14">
        <v>0.7202020392692312</v>
      </c>
      <c r="F404" s="14">
        <v>0.8280959037910446</v>
      </c>
      <c r="G404" s="14">
        <v>0.789</v>
      </c>
      <c r="H404" s="14">
        <v>0.8280959037910446</v>
      </c>
      <c r="I404" s="40">
        <v>21.5</v>
      </c>
      <c r="J404" t="s">
        <v>217</v>
      </c>
      <c r="K404" s="40">
        <f t="shared" si="36"/>
        <v>22.36181480223147</v>
      </c>
      <c r="L404" s="39">
        <f t="shared" si="37"/>
        <v>363.05030103047045</v>
      </c>
      <c r="M404" s="49">
        <f t="shared" si="38"/>
        <v>365.5667293090115</v>
      </c>
      <c r="N404" s="49">
        <f t="shared" si="39"/>
        <v>451.8273300046</v>
      </c>
      <c r="O404" s="49">
        <f t="shared" si="40"/>
        <v>419.691515450505</v>
      </c>
      <c r="P404" s="49">
        <f t="shared" si="41"/>
        <v>436.08377643666245</v>
      </c>
    </row>
    <row r="405" spans="1:16" ht="15">
      <c r="A405">
        <v>420</v>
      </c>
      <c r="B405" t="s">
        <v>50</v>
      </c>
      <c r="C405" t="s">
        <v>51</v>
      </c>
      <c r="D405" t="s">
        <v>323</v>
      </c>
      <c r="E405" s="14">
        <v>0.6852189999999998</v>
      </c>
      <c r="F405" s="14">
        <v>0.61785</v>
      </c>
      <c r="G405" s="14">
        <v>0.64</v>
      </c>
      <c r="H405" s="14">
        <v>0.61785</v>
      </c>
      <c r="I405" s="40">
        <v>15.4</v>
      </c>
      <c r="J405" t="s">
        <v>217</v>
      </c>
      <c r="K405" s="40">
        <f t="shared" si="36"/>
        <v>18.58716526655433</v>
      </c>
      <c r="L405" s="39">
        <f t="shared" si="37"/>
        <v>186.26502843133886</v>
      </c>
      <c r="M405" s="49">
        <f t="shared" si="38"/>
        <v>150.50076798677185</v>
      </c>
      <c r="N405" s="49">
        <f t="shared" si="39"/>
        <v>138.7864171651149</v>
      </c>
      <c r="O405" s="49">
        <f t="shared" si="40"/>
        <v>129.81620071338162</v>
      </c>
      <c r="P405" s="49">
        <f t="shared" si="41"/>
        <v>138.75319127011733</v>
      </c>
    </row>
    <row r="406" spans="1:16" ht="15">
      <c r="A406">
        <v>421</v>
      </c>
      <c r="B406" t="s">
        <v>25</v>
      </c>
      <c r="C406" t="s">
        <v>24</v>
      </c>
      <c r="D406" t="s">
        <v>484</v>
      </c>
      <c r="E406" s="14">
        <v>0.7696570196103286</v>
      </c>
      <c r="F406" s="14">
        <v>0.7832335102884614</v>
      </c>
      <c r="G406" s="14">
        <v>0.58</v>
      </c>
      <c r="H406" s="14">
        <v>0.7832335102884614</v>
      </c>
      <c r="I406" s="40">
        <v>13.4</v>
      </c>
      <c r="J406" t="s">
        <v>217</v>
      </c>
      <c r="K406" s="40">
        <f t="shared" si="36"/>
        <v>17.013521245096065</v>
      </c>
      <c r="L406" s="39">
        <f t="shared" si="37"/>
        <v>141.0260942196458</v>
      </c>
      <c r="M406" s="49">
        <f t="shared" si="38"/>
        <v>103.33333221703982</v>
      </c>
      <c r="N406" s="49">
        <f t="shared" si="39"/>
        <v>120.79720674948635</v>
      </c>
      <c r="O406" s="49">
        <f t="shared" si="40"/>
        <v>113.78528348264575</v>
      </c>
      <c r="P406" s="49">
        <f t="shared" si="41"/>
        <v>121.89906995501633</v>
      </c>
    </row>
    <row r="407" spans="1:16" ht="15">
      <c r="A407">
        <v>422</v>
      </c>
      <c r="B407" t="s">
        <v>173</v>
      </c>
      <c r="C407" t="s">
        <v>232</v>
      </c>
      <c r="D407" t="s">
        <v>345</v>
      </c>
      <c r="E407" s="14">
        <v>0.7995079823082191</v>
      </c>
      <c r="F407" s="14">
        <v>0.7893373108571428</v>
      </c>
      <c r="G407" s="14">
        <v>0.64</v>
      </c>
      <c r="H407" s="14">
        <v>0.7893373108571428</v>
      </c>
      <c r="I407" s="40">
        <v>10.4</v>
      </c>
      <c r="J407" t="s">
        <v>217</v>
      </c>
      <c r="K407" s="40">
        <f t="shared" si="36"/>
        <v>14.146507279138563</v>
      </c>
      <c r="L407" s="39">
        <f t="shared" si="37"/>
        <v>84.94866535306801</v>
      </c>
      <c r="M407" s="49">
        <f t="shared" si="38"/>
        <v>52.071754412778176</v>
      </c>
      <c r="N407" s="49">
        <f t="shared" si="39"/>
        <v>61.34653522357594</v>
      </c>
      <c r="O407" s="49">
        <f t="shared" si="40"/>
        <v>58.49608409026986</v>
      </c>
      <c r="P407" s="49">
        <f t="shared" si="41"/>
        <v>61.529567888613656</v>
      </c>
    </row>
    <row r="408" spans="1:16" ht="15">
      <c r="A408">
        <v>423</v>
      </c>
      <c r="B408" t="s">
        <v>78</v>
      </c>
      <c r="C408" t="s">
        <v>79</v>
      </c>
      <c r="D408" t="s">
        <v>409</v>
      </c>
      <c r="E408" s="14">
        <v>0.7202020392692312</v>
      </c>
      <c r="F408" s="14">
        <v>0.8280959037910446</v>
      </c>
      <c r="G408" s="14">
        <v>0.64</v>
      </c>
      <c r="H408" s="14">
        <v>0.8280959037910446</v>
      </c>
      <c r="I408" s="40">
        <v>13.1</v>
      </c>
      <c r="J408" t="s">
        <v>217</v>
      </c>
      <c r="K408" s="40">
        <f t="shared" si="36"/>
        <v>16.75738954810278</v>
      </c>
      <c r="L408" s="39">
        <f t="shared" si="37"/>
        <v>134.7821788206361</v>
      </c>
      <c r="M408" s="49">
        <f t="shared" si="38"/>
        <v>97.18786044840797</v>
      </c>
      <c r="N408" s="49">
        <f t="shared" si="39"/>
        <v>120.12070020230196</v>
      </c>
      <c r="O408" s="49">
        <f t="shared" si="40"/>
        <v>113.28398689543816</v>
      </c>
      <c r="P408" s="49">
        <f t="shared" si="41"/>
        <v>121.32070367753323</v>
      </c>
    </row>
    <row r="409" spans="1:16" ht="15">
      <c r="A409">
        <v>424</v>
      </c>
      <c r="B409" t="s">
        <v>50</v>
      </c>
      <c r="C409" t="s">
        <v>119</v>
      </c>
      <c r="D409" t="s">
        <v>405</v>
      </c>
      <c r="E409" s="14">
        <v>0.6852189999999998</v>
      </c>
      <c r="F409" s="14">
        <v>0.8362114285714287</v>
      </c>
      <c r="G409" s="14">
        <v>0.64</v>
      </c>
      <c r="H409" s="14">
        <v>0.8362114285714287</v>
      </c>
      <c r="I409" s="40">
        <v>10.3</v>
      </c>
      <c r="J409" t="s">
        <v>217</v>
      </c>
      <c r="K409" s="40">
        <f t="shared" si="36"/>
        <v>14.037211742904992</v>
      </c>
      <c r="L409" s="39">
        <f t="shared" si="37"/>
        <v>83.3228911548353</v>
      </c>
      <c r="M409" s="49">
        <f t="shared" si="38"/>
        <v>50.73488557519791</v>
      </c>
      <c r="N409" s="49">
        <f t="shared" si="39"/>
        <v>63.32103156006599</v>
      </c>
      <c r="O409" s="49">
        <f t="shared" si="40"/>
        <v>60.40030471419589</v>
      </c>
      <c r="P409" s="49">
        <f t="shared" si="41"/>
        <v>63.44197969682955</v>
      </c>
    </row>
    <row r="410" spans="1:16" ht="15">
      <c r="A410">
        <v>425</v>
      </c>
      <c r="B410" t="s">
        <v>68</v>
      </c>
      <c r="C410" t="s">
        <v>164</v>
      </c>
      <c r="D410" t="s">
        <v>165</v>
      </c>
      <c r="E410" s="14">
        <v>0.4423719585882353</v>
      </c>
      <c r="F410" s="14">
        <v>0.4846720495555556</v>
      </c>
      <c r="G410" s="14">
        <v>0.64</v>
      </c>
      <c r="H410" s="14">
        <v>0.4846720495555556</v>
      </c>
      <c r="I410" s="40">
        <v>22.8</v>
      </c>
      <c r="J410" t="s">
        <v>217</v>
      </c>
      <c r="K410" s="40">
        <f t="shared" si="36"/>
        <v>23.02591518278399</v>
      </c>
      <c r="L410" s="39">
        <f t="shared" si="37"/>
        <v>408.28138126052954</v>
      </c>
      <c r="M410" s="49">
        <f t="shared" si="38"/>
        <v>425.807557571823</v>
      </c>
      <c r="N410" s="49">
        <f t="shared" si="39"/>
        <v>308.0254054396726</v>
      </c>
      <c r="O410" s="49">
        <f t="shared" si="40"/>
        <v>286.50827778454067</v>
      </c>
      <c r="P410" s="49">
        <f t="shared" si="41"/>
        <v>295.55607955819164</v>
      </c>
    </row>
    <row r="411" spans="1:16" ht="15">
      <c r="A411">
        <v>426</v>
      </c>
      <c r="B411" t="s">
        <v>67</v>
      </c>
      <c r="C411" t="s">
        <v>298</v>
      </c>
      <c r="D411" t="s">
        <v>485</v>
      </c>
      <c r="E411" s="14">
        <v>0.6973370872236726</v>
      </c>
      <c r="F411" s="14">
        <v>0.8902424242727272</v>
      </c>
      <c r="G411" s="14">
        <v>0.8902424242727272</v>
      </c>
      <c r="H411" s="14">
        <v>0.8902424242727272</v>
      </c>
      <c r="I411" s="40">
        <v>25.1</v>
      </c>
      <c r="J411" t="s">
        <v>217</v>
      </c>
      <c r="K411" s="40">
        <f t="shared" si="36"/>
        <v>24.113081075510095</v>
      </c>
      <c r="L411" s="39">
        <f t="shared" si="37"/>
        <v>494.80869692202646</v>
      </c>
      <c r="M411" s="49">
        <f t="shared" si="38"/>
        <v>544.8376284133177</v>
      </c>
      <c r="N411" s="49">
        <f t="shared" si="39"/>
        <v>723.9366733636944</v>
      </c>
      <c r="O411" s="49">
        <f t="shared" si="40"/>
        <v>676.4643695004191</v>
      </c>
      <c r="P411" s="49">
        <f t="shared" si="41"/>
        <v>688.991340149753</v>
      </c>
    </row>
    <row r="412" spans="1:16" ht="15">
      <c r="A412">
        <v>427</v>
      </c>
      <c r="B412" t="s">
        <v>78</v>
      </c>
      <c r="C412" t="s">
        <v>79</v>
      </c>
      <c r="D412" t="s">
        <v>327</v>
      </c>
      <c r="E412" s="14">
        <v>0.7202020392692312</v>
      </c>
      <c r="F412" s="14">
        <v>0.8280959037910446</v>
      </c>
      <c r="G412" s="14">
        <v>0.8520137438333332</v>
      </c>
      <c r="H412" s="14">
        <v>0.8280959037910446</v>
      </c>
      <c r="I412" s="40">
        <v>14.1</v>
      </c>
      <c r="J412" t="s">
        <v>217</v>
      </c>
      <c r="K412" s="40">
        <f t="shared" si="36"/>
        <v>17.58952930800919</v>
      </c>
      <c r="L412" s="39">
        <f t="shared" si="37"/>
        <v>156.1450088650467</v>
      </c>
      <c r="M412" s="49">
        <f t="shared" si="38"/>
        <v>118.60181918430675</v>
      </c>
      <c r="N412" s="49">
        <f t="shared" si="39"/>
        <v>146.58758305774705</v>
      </c>
      <c r="O412" s="49">
        <f t="shared" si="40"/>
        <v>137.71024945880245</v>
      </c>
      <c r="P412" s="49">
        <f t="shared" si="41"/>
        <v>147.52934256256708</v>
      </c>
    </row>
    <row r="413" spans="1:16" ht="15">
      <c r="A413">
        <v>428</v>
      </c>
      <c r="B413" t="s">
        <v>261</v>
      </c>
      <c r="C413" t="s">
        <v>261</v>
      </c>
      <c r="D413" t="s">
        <v>413</v>
      </c>
      <c r="E413" s="14"/>
      <c r="F413" s="14"/>
      <c r="G413" s="14">
        <v>0.64</v>
      </c>
      <c r="H413" s="14">
        <v>0.64</v>
      </c>
      <c r="I413" s="40">
        <v>16.8</v>
      </c>
      <c r="J413" t="s">
        <v>217</v>
      </c>
      <c r="K413" s="40">
        <f t="shared" si="36"/>
        <v>19.571437963061022</v>
      </c>
      <c r="L413" s="39">
        <f t="shared" si="37"/>
        <v>221.6707776372958</v>
      </c>
      <c r="M413" s="49">
        <f t="shared" si="38"/>
        <v>190.17464924253505</v>
      </c>
      <c r="N413" s="49">
        <f t="shared" si="39"/>
        <v>181.6593664406305</v>
      </c>
      <c r="O413" s="49">
        <f t="shared" si="40"/>
        <v>169.30517241176298</v>
      </c>
      <c r="P413" s="49">
        <f t="shared" si="41"/>
        <v>180.1053444829025</v>
      </c>
    </row>
    <row r="414" spans="1:16" ht="15">
      <c r="A414">
        <v>429</v>
      </c>
      <c r="B414" t="s">
        <v>202</v>
      </c>
      <c r="C414" t="s">
        <v>258</v>
      </c>
      <c r="D414" t="s">
        <v>406</v>
      </c>
      <c r="E414" s="14">
        <v>0.637867990413793</v>
      </c>
      <c r="F414" s="14">
        <v>0.43875703699999996</v>
      </c>
      <c r="G414" s="14">
        <v>0.4570091666249999</v>
      </c>
      <c r="H414" s="14">
        <v>0.43875703699999996</v>
      </c>
      <c r="I414" s="40">
        <v>43.7</v>
      </c>
      <c r="J414" t="s">
        <v>217</v>
      </c>
      <c r="K414" s="40">
        <f t="shared" si="36"/>
        <v>30.38536173097267</v>
      </c>
      <c r="L414" s="39">
        <f t="shared" si="37"/>
        <v>1499.8670186584732</v>
      </c>
      <c r="M414" s="49">
        <f t="shared" si="38"/>
        <v>2025.4020427713945</v>
      </c>
      <c r="N414" s="49">
        <f t="shared" si="39"/>
        <v>1326.3573119703344</v>
      </c>
      <c r="O414" s="49">
        <f t="shared" si="40"/>
        <v>1380.2104091683154</v>
      </c>
      <c r="P414" s="49">
        <f t="shared" si="41"/>
        <v>1297.0499675478663</v>
      </c>
    </row>
    <row r="415" spans="1:16" ht="15">
      <c r="A415">
        <v>430</v>
      </c>
      <c r="B415" t="s">
        <v>87</v>
      </c>
      <c r="C415" t="s">
        <v>88</v>
      </c>
      <c r="D415" t="s">
        <v>486</v>
      </c>
      <c r="E415" s="14">
        <v>0.589108696704762</v>
      </c>
      <c r="F415" s="14">
        <v>0.5773183999999998</v>
      </c>
      <c r="G415" s="14">
        <v>0.5</v>
      </c>
      <c r="H415" s="14">
        <v>0.5773183999999998</v>
      </c>
      <c r="I415" s="40">
        <v>24.4</v>
      </c>
      <c r="J415" t="s">
        <v>217</v>
      </c>
      <c r="K415" s="40">
        <f t="shared" si="36"/>
        <v>23.793124392568053</v>
      </c>
      <c r="L415" s="39">
        <f t="shared" si="37"/>
        <v>467.59465056030473</v>
      </c>
      <c r="M415" s="49">
        <f t="shared" si="38"/>
        <v>506.9365342216452</v>
      </c>
      <c r="N415" s="49">
        <f t="shared" si="39"/>
        <v>436.8116251319184</v>
      </c>
      <c r="O415" s="49">
        <f t="shared" si="40"/>
        <v>407.4834561322254</v>
      </c>
      <c r="P415" s="49">
        <f t="shared" si="41"/>
        <v>416.63126230785775</v>
      </c>
    </row>
    <row r="416" spans="1:16" ht="15">
      <c r="A416">
        <v>431</v>
      </c>
      <c r="B416" t="s">
        <v>212</v>
      </c>
      <c r="C416" t="s">
        <v>299</v>
      </c>
      <c r="D416" t="s">
        <v>487</v>
      </c>
      <c r="E416" s="14">
        <v>0.7230034343333333</v>
      </c>
      <c r="F416" s="14"/>
      <c r="G416" s="14">
        <v>0.64</v>
      </c>
      <c r="H416" s="14">
        <v>0.7230034343333333</v>
      </c>
      <c r="I416" s="40">
        <v>17.1</v>
      </c>
      <c r="J416" t="s">
        <v>217</v>
      </c>
      <c r="K416" s="40">
        <f t="shared" si="36"/>
        <v>19.771655579209444</v>
      </c>
      <c r="L416" s="39">
        <f t="shared" si="37"/>
        <v>229.65827695904787</v>
      </c>
      <c r="M416" s="49">
        <f t="shared" si="38"/>
        <v>199.41104992934518</v>
      </c>
      <c r="N416" s="49">
        <f t="shared" si="39"/>
        <v>215.186379019302</v>
      </c>
      <c r="O416" s="49">
        <f t="shared" si="40"/>
        <v>200.4278512062144</v>
      </c>
      <c r="P416" s="49">
        <f t="shared" si="41"/>
        <v>212.9516183406221</v>
      </c>
    </row>
    <row r="417" spans="1:16" ht="15">
      <c r="A417">
        <v>432</v>
      </c>
      <c r="B417" t="s">
        <v>18</v>
      </c>
      <c r="C417" t="s">
        <v>42</v>
      </c>
      <c r="D417" t="s">
        <v>488</v>
      </c>
      <c r="E417" s="14">
        <v>0.5025834383168316</v>
      </c>
      <c r="F417" s="14">
        <v>0.6013026787200001</v>
      </c>
      <c r="G417" s="14">
        <v>0.64</v>
      </c>
      <c r="H417" s="14">
        <v>0.6013026787200001</v>
      </c>
      <c r="I417" s="40">
        <v>31.8</v>
      </c>
      <c r="J417" t="s">
        <v>217</v>
      </c>
      <c r="K417" s="40">
        <f t="shared" si="36"/>
        <v>26.789482670060714</v>
      </c>
      <c r="L417" s="39">
        <f t="shared" si="37"/>
        <v>794.2260387540356</v>
      </c>
      <c r="M417" s="49">
        <f t="shared" si="38"/>
        <v>979.0350767753488</v>
      </c>
      <c r="N417" s="49">
        <f t="shared" si="39"/>
        <v>878.6513645162061</v>
      </c>
      <c r="O417" s="49">
        <f t="shared" si="40"/>
        <v>843.2143990440976</v>
      </c>
      <c r="P417" s="49">
        <f t="shared" si="41"/>
        <v>829.8833147884758</v>
      </c>
    </row>
    <row r="418" spans="1:16" ht="15">
      <c r="A418">
        <v>433</v>
      </c>
      <c r="B418" t="s">
        <v>30</v>
      </c>
      <c r="C418" t="s">
        <v>300</v>
      </c>
      <c r="D418" t="s">
        <v>489</v>
      </c>
      <c r="E418" s="14">
        <v>0.6089372227654867</v>
      </c>
      <c r="F418" s="14">
        <v>0.5803820710909091</v>
      </c>
      <c r="G418" s="14">
        <v>0.5854176481428571</v>
      </c>
      <c r="H418" s="14">
        <v>0.5803820710909091</v>
      </c>
      <c r="I418" s="40">
        <v>58</v>
      </c>
      <c r="J418" t="s">
        <v>217</v>
      </c>
      <c r="K418" s="40">
        <f t="shared" si="36"/>
        <v>33.587731335301086</v>
      </c>
      <c r="L418" s="39">
        <f t="shared" si="37"/>
        <v>2642.079421669016</v>
      </c>
      <c r="M418" s="49">
        <f t="shared" si="38"/>
        <v>3587.359449865708</v>
      </c>
      <c r="N418" s="49">
        <f t="shared" si="39"/>
        <v>3107.5210556128413</v>
      </c>
      <c r="O418" s="49">
        <f t="shared" si="40"/>
        <v>3679.194635806452</v>
      </c>
      <c r="P418" s="49">
        <f t="shared" si="41"/>
        <v>3340.8422789147153</v>
      </c>
    </row>
    <row r="419" spans="1:16" ht="15">
      <c r="A419">
        <v>434</v>
      </c>
      <c r="B419" t="s">
        <v>23</v>
      </c>
      <c r="C419" t="s">
        <v>61</v>
      </c>
      <c r="D419" t="s">
        <v>348</v>
      </c>
      <c r="E419" s="14">
        <v>0.648940298984252</v>
      </c>
      <c r="F419" s="14">
        <v>0.749152815619718</v>
      </c>
      <c r="G419" s="14">
        <v>0.79212</v>
      </c>
      <c r="H419" s="14">
        <v>0.749152815619718</v>
      </c>
      <c r="I419" s="40">
        <v>77.6</v>
      </c>
      <c r="J419" t="s">
        <v>217</v>
      </c>
      <c r="K419" s="40">
        <f t="shared" si="36"/>
        <v>36.88093073636392</v>
      </c>
      <c r="L419" s="39">
        <f t="shared" si="37"/>
        <v>4729.479244420218</v>
      </c>
      <c r="M419" s="49">
        <f t="shared" si="38"/>
        <v>5886.429617453299</v>
      </c>
      <c r="N419" s="49">
        <f t="shared" si="39"/>
        <v>6581.843763973789</v>
      </c>
      <c r="O419" s="49">
        <f t="shared" si="40"/>
        <v>9543.755406233964</v>
      </c>
      <c r="P419" s="49">
        <f t="shared" si="41"/>
        <v>8476.197324979204</v>
      </c>
    </row>
    <row r="420" spans="1:16" ht="15">
      <c r="A420">
        <v>435</v>
      </c>
      <c r="B420" t="s">
        <v>212</v>
      </c>
      <c r="C420" t="s">
        <v>299</v>
      </c>
      <c r="D420" t="s">
        <v>487</v>
      </c>
      <c r="E420" s="14">
        <v>0.7230034343333333</v>
      </c>
      <c r="F420" s="14"/>
      <c r="G420" s="14">
        <v>0.64</v>
      </c>
      <c r="H420" s="14">
        <v>0.7230034343333333</v>
      </c>
      <c r="I420" s="40">
        <v>12.6</v>
      </c>
      <c r="J420" t="s">
        <v>217</v>
      </c>
      <c r="K420" s="40">
        <f t="shared" si="36"/>
        <v>16.31717835948647</v>
      </c>
      <c r="L420" s="39">
        <f t="shared" si="37"/>
        <v>124.68981242097888</v>
      </c>
      <c r="M420" s="49">
        <f t="shared" si="38"/>
        <v>87.46597795606876</v>
      </c>
      <c r="N420" s="49">
        <f t="shared" si="39"/>
        <v>94.38537679039004</v>
      </c>
      <c r="O420" s="49">
        <f t="shared" si="40"/>
        <v>89.19667918824894</v>
      </c>
      <c r="P420" s="49">
        <f t="shared" si="41"/>
        <v>95.41833599048823</v>
      </c>
    </row>
    <row r="421" spans="1:16" ht="15">
      <c r="A421">
        <v>436</v>
      </c>
      <c r="B421" t="s">
        <v>20</v>
      </c>
      <c r="C421" t="s">
        <v>19</v>
      </c>
      <c r="D421" t="s">
        <v>350</v>
      </c>
      <c r="E421" s="14">
        <v>0.6100528420666669</v>
      </c>
      <c r="F421" s="14">
        <v>0.5250412620547943</v>
      </c>
      <c r="G421" s="14">
        <v>0.42500000000000004</v>
      </c>
      <c r="H421" s="14">
        <v>0.5250412620547943</v>
      </c>
      <c r="I421" s="40">
        <v>27.5</v>
      </c>
      <c r="J421" t="s">
        <v>217</v>
      </c>
      <c r="K421" s="40">
        <f t="shared" si="36"/>
        <v>25.14607208485561</v>
      </c>
      <c r="L421" s="39">
        <f t="shared" si="37"/>
        <v>593.9573610693203</v>
      </c>
      <c r="M421" s="49">
        <f t="shared" si="38"/>
        <v>685.7372830502029</v>
      </c>
      <c r="N421" s="49">
        <f t="shared" si="39"/>
        <v>537.3736843741855</v>
      </c>
      <c r="O421" s="49">
        <f t="shared" si="40"/>
        <v>505.89887145542946</v>
      </c>
      <c r="P421" s="49">
        <f t="shared" si="41"/>
        <v>508.66787012245715</v>
      </c>
    </row>
    <row r="422" spans="1:16" ht="15">
      <c r="A422">
        <v>437</v>
      </c>
      <c r="B422" t="s">
        <v>67</v>
      </c>
      <c r="C422" t="s">
        <v>65</v>
      </c>
      <c r="D422" t="s">
        <v>321</v>
      </c>
      <c r="E422" s="14">
        <v>0.6973370872236726</v>
      </c>
      <c r="F422" s="14">
        <v>0.5587349583846154</v>
      </c>
      <c r="G422" s="14">
        <v>0.64</v>
      </c>
      <c r="H422" s="14">
        <v>0.5587349583846154</v>
      </c>
      <c r="I422" s="40">
        <v>37.5</v>
      </c>
      <c r="J422" t="s">
        <v>217</v>
      </c>
      <c r="K422" s="40">
        <f t="shared" si="36"/>
        <v>28.654544633828642</v>
      </c>
      <c r="L422" s="39">
        <f t="shared" si="37"/>
        <v>1104.4661672776617</v>
      </c>
      <c r="M422" s="49">
        <f t="shared" si="38"/>
        <v>1441.5954401108406</v>
      </c>
      <c r="N422" s="49">
        <f t="shared" si="39"/>
        <v>1202.1936839369878</v>
      </c>
      <c r="O422" s="49">
        <f t="shared" si="40"/>
        <v>1194.302579328156</v>
      </c>
      <c r="P422" s="49">
        <f t="shared" si="41"/>
        <v>1147.0100383966237</v>
      </c>
    </row>
    <row r="423" spans="1:16" ht="15">
      <c r="A423">
        <v>438</v>
      </c>
      <c r="B423" t="s">
        <v>78</v>
      </c>
      <c r="C423" t="s">
        <v>79</v>
      </c>
      <c r="D423" t="s">
        <v>327</v>
      </c>
      <c r="E423" s="14">
        <v>0.7202020392692312</v>
      </c>
      <c r="F423" s="14">
        <v>0.8280959037910446</v>
      </c>
      <c r="G423" s="14">
        <v>0.8520137438333332</v>
      </c>
      <c r="H423" s="14">
        <v>0.8280959037910446</v>
      </c>
      <c r="I423" s="40">
        <v>11.2</v>
      </c>
      <c r="J423" t="s">
        <v>217</v>
      </c>
      <c r="K423" s="40">
        <f t="shared" si="36"/>
        <v>14.984816660141464</v>
      </c>
      <c r="L423" s="39">
        <f t="shared" si="37"/>
        <v>98.5203456165759</v>
      </c>
      <c r="M423" s="49">
        <f t="shared" si="38"/>
        <v>63.59509574226204</v>
      </c>
      <c r="N423" s="49">
        <f t="shared" si="39"/>
        <v>78.6012511721888</v>
      </c>
      <c r="O423" s="49">
        <f t="shared" si="40"/>
        <v>74.71701701101883</v>
      </c>
      <c r="P423" s="49">
        <f t="shared" si="41"/>
        <v>79.30004665167803</v>
      </c>
    </row>
    <row r="424" spans="1:16" ht="15">
      <c r="A424">
        <v>439</v>
      </c>
      <c r="B424" t="s">
        <v>134</v>
      </c>
      <c r="C424" t="s">
        <v>238</v>
      </c>
      <c r="D424" t="s">
        <v>357</v>
      </c>
      <c r="E424" s="14">
        <v>0.6488518691588784</v>
      </c>
      <c r="F424" s="14">
        <v>0.772017142857143</v>
      </c>
      <c r="G424" s="14">
        <v>0.64</v>
      </c>
      <c r="H424" s="14">
        <v>0.772017142857143</v>
      </c>
      <c r="I424" s="40">
        <v>11.7</v>
      </c>
      <c r="J424" t="s">
        <v>217</v>
      </c>
      <c r="K424" s="40">
        <f t="shared" si="36"/>
        <v>15.47886897848357</v>
      </c>
      <c r="L424" s="39">
        <f t="shared" si="37"/>
        <v>107.51315458747668</v>
      </c>
      <c r="M424" s="49">
        <f t="shared" si="38"/>
        <v>71.56629590472117</v>
      </c>
      <c r="N424" s="49">
        <f t="shared" si="39"/>
        <v>82.46329446153983</v>
      </c>
      <c r="O424" s="49">
        <f t="shared" si="40"/>
        <v>78.22565160899603</v>
      </c>
      <c r="P424" s="49">
        <f t="shared" si="41"/>
        <v>83.33802788804034</v>
      </c>
    </row>
    <row r="425" spans="1:16" ht="15">
      <c r="A425">
        <v>440</v>
      </c>
      <c r="B425" t="s">
        <v>20</v>
      </c>
      <c r="C425" t="s">
        <v>19</v>
      </c>
      <c r="D425" t="s">
        <v>350</v>
      </c>
      <c r="E425" s="14">
        <v>0.6100528420666669</v>
      </c>
      <c r="F425" s="14">
        <v>0.5250412620547943</v>
      </c>
      <c r="G425" s="14">
        <v>0.42500000000000004</v>
      </c>
      <c r="H425" s="14">
        <v>0.5250412620547943</v>
      </c>
      <c r="I425" s="40">
        <v>11.4</v>
      </c>
      <c r="J425" t="s">
        <v>217</v>
      </c>
      <c r="K425" s="40">
        <f t="shared" si="36"/>
        <v>15.185034276289885</v>
      </c>
      <c r="L425" s="39">
        <f t="shared" si="37"/>
        <v>102.07034531513239</v>
      </c>
      <c r="M425" s="49">
        <f t="shared" si="38"/>
        <v>66.71122193425336</v>
      </c>
      <c r="N425" s="49">
        <f t="shared" si="39"/>
        <v>52.277827100862474</v>
      </c>
      <c r="O425" s="49">
        <f t="shared" si="40"/>
        <v>49.65353284901727</v>
      </c>
      <c r="P425" s="49">
        <f t="shared" si="41"/>
        <v>52.78666708283965</v>
      </c>
    </row>
    <row r="426" spans="1:16" ht="15">
      <c r="A426">
        <v>441</v>
      </c>
      <c r="B426" t="s">
        <v>30</v>
      </c>
      <c r="C426" t="s">
        <v>301</v>
      </c>
      <c r="D426" t="s">
        <v>490</v>
      </c>
      <c r="E426" s="14">
        <v>0.6089372227654867</v>
      </c>
      <c r="F426" s="14">
        <v>0.6525225642307694</v>
      </c>
      <c r="G426" s="14">
        <v>0.735</v>
      </c>
      <c r="H426" s="14">
        <v>0.6525225642307694</v>
      </c>
      <c r="I426" s="40">
        <v>14.4</v>
      </c>
      <c r="J426" t="s">
        <v>217</v>
      </c>
      <c r="K426" s="40">
        <f t="shared" si="36"/>
        <v>17.827685472855073</v>
      </c>
      <c r="L426" s="39">
        <f t="shared" si="37"/>
        <v>162.8601631620949</v>
      </c>
      <c r="M426" s="49">
        <f t="shared" si="38"/>
        <v>125.54988896010377</v>
      </c>
      <c r="N426" s="49">
        <f t="shared" si="39"/>
        <v>122.27482907930637</v>
      </c>
      <c r="O426" s="49">
        <f t="shared" si="40"/>
        <v>114.74596435236279</v>
      </c>
      <c r="P426" s="49">
        <f t="shared" si="41"/>
        <v>122.89120682223547</v>
      </c>
    </row>
    <row r="427" spans="1:16" ht="15">
      <c r="A427">
        <v>442</v>
      </c>
      <c r="B427" t="s">
        <v>67</v>
      </c>
      <c r="C427" t="s">
        <v>302</v>
      </c>
      <c r="D427" t="s">
        <v>491</v>
      </c>
      <c r="E427" s="14">
        <v>0.6973370872236726</v>
      </c>
      <c r="F427" s="14">
        <v>0.5851285714285714</v>
      </c>
      <c r="G427" s="14">
        <v>0.64</v>
      </c>
      <c r="H427" s="14">
        <v>0.5851285714285714</v>
      </c>
      <c r="I427" s="40">
        <v>29</v>
      </c>
      <c r="J427" t="s">
        <v>217</v>
      </c>
      <c r="K427" s="40">
        <f t="shared" si="36"/>
        <v>25.746850428806994</v>
      </c>
      <c r="L427" s="39">
        <f t="shared" si="37"/>
        <v>660.519855417254</v>
      </c>
      <c r="M427" s="49">
        <f t="shared" si="38"/>
        <v>782.232904813004</v>
      </c>
      <c r="N427" s="49">
        <f t="shared" si="39"/>
        <v>683.1445106233652</v>
      </c>
      <c r="O427" s="49">
        <f t="shared" si="40"/>
        <v>646.9424082805268</v>
      </c>
      <c r="P427" s="49">
        <f t="shared" si="41"/>
        <v>645.4710049152144</v>
      </c>
    </row>
    <row r="428" spans="1:16" ht="15">
      <c r="A428">
        <v>443</v>
      </c>
      <c r="B428" t="s">
        <v>67</v>
      </c>
      <c r="C428" t="s">
        <v>65</v>
      </c>
      <c r="D428" t="s">
        <v>321</v>
      </c>
      <c r="E428" s="14">
        <v>0.6973370872236726</v>
      </c>
      <c r="F428" s="14">
        <v>0.5587349583846154</v>
      </c>
      <c r="G428" s="14">
        <v>0.64</v>
      </c>
      <c r="H428" s="14">
        <v>0.5587349583846154</v>
      </c>
      <c r="I428" s="40">
        <v>27.8</v>
      </c>
      <c r="J428" t="s">
        <v>217</v>
      </c>
      <c r="K428" s="40">
        <f t="shared" si="36"/>
        <v>25.26880746611984</v>
      </c>
      <c r="L428" s="39">
        <f t="shared" si="37"/>
        <v>606.9871166000839</v>
      </c>
      <c r="M428" s="49">
        <f t="shared" si="38"/>
        <v>704.524752917536</v>
      </c>
      <c r="N428" s="49">
        <f t="shared" si="39"/>
        <v>587.5262813467327</v>
      </c>
      <c r="O428" s="49">
        <f t="shared" si="40"/>
        <v>553.7276860111756</v>
      </c>
      <c r="P428" s="49">
        <f t="shared" si="41"/>
        <v>555.8857104970773</v>
      </c>
    </row>
    <row r="429" spans="1:16" ht="15">
      <c r="A429">
        <v>444</v>
      </c>
      <c r="B429" t="s">
        <v>23</v>
      </c>
      <c r="C429" t="s">
        <v>270</v>
      </c>
      <c r="D429" t="s">
        <v>430</v>
      </c>
      <c r="E429" s="14">
        <v>0.648940298984252</v>
      </c>
      <c r="F429" s="14">
        <v>0.5037686945555556</v>
      </c>
      <c r="G429" s="14">
        <v>0.49474999999999997</v>
      </c>
      <c r="H429" s="14">
        <v>0.5037686945555556</v>
      </c>
      <c r="I429" s="40">
        <v>29.1</v>
      </c>
      <c r="J429" t="s">
        <v>217</v>
      </c>
      <c r="K429" s="40">
        <f t="shared" si="36"/>
        <v>25.785790226295276</v>
      </c>
      <c r="L429" s="39">
        <f t="shared" si="37"/>
        <v>665.0830187465932</v>
      </c>
      <c r="M429" s="49">
        <f t="shared" si="38"/>
        <v>788.8915851283158</v>
      </c>
      <c r="N429" s="49">
        <f t="shared" si="39"/>
        <v>593.1625134118725</v>
      </c>
      <c r="O429" s="49">
        <f t="shared" si="40"/>
        <v>561.9678314915466</v>
      </c>
      <c r="P429" s="49">
        <f t="shared" si="41"/>
        <v>560.4061935973504</v>
      </c>
    </row>
    <row r="430" spans="1:16" ht="15">
      <c r="A430">
        <v>445</v>
      </c>
      <c r="B430" t="s">
        <v>78</v>
      </c>
      <c r="C430" t="s">
        <v>79</v>
      </c>
      <c r="D430" t="s">
        <v>431</v>
      </c>
      <c r="E430" s="14">
        <v>0.7202020392692312</v>
      </c>
      <c r="F430" s="14">
        <v>0.8280959037910446</v>
      </c>
      <c r="G430" s="14">
        <v>0.64</v>
      </c>
      <c r="H430" s="14">
        <v>0.8280959037910446</v>
      </c>
      <c r="I430" s="40">
        <v>13.5</v>
      </c>
      <c r="J430" t="s">
        <v>217</v>
      </c>
      <c r="K430" s="40">
        <f t="shared" si="36"/>
        <v>17.097625721746866</v>
      </c>
      <c r="L430" s="39">
        <f t="shared" si="37"/>
        <v>143.13881527918494</v>
      </c>
      <c r="M430" s="49">
        <f t="shared" si="38"/>
        <v>105.434512441185</v>
      </c>
      <c r="N430" s="49">
        <f t="shared" si="39"/>
        <v>130.31326547873317</v>
      </c>
      <c r="O430" s="49">
        <f t="shared" si="40"/>
        <v>122.70067610754315</v>
      </c>
      <c r="P430" s="49">
        <f t="shared" si="41"/>
        <v>131.45869194937885</v>
      </c>
    </row>
    <row r="431" spans="1:16" ht="15">
      <c r="A431">
        <v>446</v>
      </c>
      <c r="B431" t="s">
        <v>100</v>
      </c>
      <c r="C431" t="s">
        <v>101</v>
      </c>
      <c r="D431" t="s">
        <v>363</v>
      </c>
      <c r="E431" s="14">
        <v>0.7867935802469134</v>
      </c>
      <c r="F431" s="14">
        <v>0.76143</v>
      </c>
      <c r="G431" s="14">
        <v>0.64</v>
      </c>
      <c r="H431" s="14">
        <v>0.76143</v>
      </c>
      <c r="I431" s="40">
        <v>13.4</v>
      </c>
      <c r="J431" t="s">
        <v>217</v>
      </c>
      <c r="K431" s="40">
        <f t="shared" si="36"/>
        <v>17.013521245096065</v>
      </c>
      <c r="L431" s="39">
        <f t="shared" si="37"/>
        <v>141.0260942196458</v>
      </c>
      <c r="M431" s="49">
        <f t="shared" si="38"/>
        <v>103.33333221703982</v>
      </c>
      <c r="N431" s="49">
        <f t="shared" si="39"/>
        <v>117.43447634331439</v>
      </c>
      <c r="O431" s="49">
        <f t="shared" si="40"/>
        <v>110.61774970568102</v>
      </c>
      <c r="P431" s="49">
        <f t="shared" si="41"/>
        <v>118.50566608375037</v>
      </c>
    </row>
    <row r="432" spans="1:16" ht="15">
      <c r="A432">
        <v>447</v>
      </c>
      <c r="B432" t="s">
        <v>78</v>
      </c>
      <c r="C432" t="s">
        <v>79</v>
      </c>
      <c r="D432" t="s">
        <v>327</v>
      </c>
      <c r="E432" s="14">
        <v>0.7202020392692312</v>
      </c>
      <c r="F432" s="14">
        <v>0.8280959037910446</v>
      </c>
      <c r="G432" s="14">
        <v>0.8520137438333332</v>
      </c>
      <c r="H432" s="14">
        <v>0.8280959037910446</v>
      </c>
      <c r="I432" s="40">
        <v>17.3</v>
      </c>
      <c r="J432" t="s">
        <v>217</v>
      </c>
      <c r="K432" s="40">
        <f t="shared" si="36"/>
        <v>19.903191945010228</v>
      </c>
      <c r="L432" s="39">
        <f t="shared" si="37"/>
        <v>235.0618163232223</v>
      </c>
      <c r="M432" s="49">
        <f t="shared" si="38"/>
        <v>205.7144976478006</v>
      </c>
      <c r="N432" s="49">
        <f t="shared" si="39"/>
        <v>254.25572067548683</v>
      </c>
      <c r="O432" s="49">
        <f t="shared" si="40"/>
        <v>236.72714034163786</v>
      </c>
      <c r="P432" s="49">
        <f t="shared" si="41"/>
        <v>251.30486800532066</v>
      </c>
    </row>
    <row r="433" spans="1:16" ht="15">
      <c r="A433">
        <v>448</v>
      </c>
      <c r="B433" t="s">
        <v>25</v>
      </c>
      <c r="C433" t="s">
        <v>24</v>
      </c>
      <c r="D433" t="s">
        <v>444</v>
      </c>
      <c r="E433" s="14">
        <v>0.7696570196103286</v>
      </c>
      <c r="F433" s="14">
        <v>0.7832335102884614</v>
      </c>
      <c r="G433" s="14">
        <v>0.64</v>
      </c>
      <c r="H433" s="14">
        <v>0.7832335102884614</v>
      </c>
      <c r="I433" s="40">
        <v>39.2</v>
      </c>
      <c r="J433" t="s">
        <v>217</v>
      </c>
      <c r="K433" s="40">
        <f t="shared" si="36"/>
        <v>29.156071359761064</v>
      </c>
      <c r="L433" s="39">
        <f t="shared" si="37"/>
        <v>1206.8742338030552</v>
      </c>
      <c r="M433" s="49">
        <f t="shared" si="38"/>
        <v>1594.0643447722487</v>
      </c>
      <c r="N433" s="49">
        <f t="shared" si="39"/>
        <v>1863.4695707188723</v>
      </c>
      <c r="O433" s="49">
        <f t="shared" si="40"/>
        <v>1873.4558547105012</v>
      </c>
      <c r="P433" s="49">
        <f t="shared" si="41"/>
        <v>1787.7127032581413</v>
      </c>
    </row>
    <row r="434" spans="1:16" ht="15">
      <c r="A434">
        <v>449</v>
      </c>
      <c r="B434" t="s">
        <v>173</v>
      </c>
      <c r="C434" t="s">
        <v>232</v>
      </c>
      <c r="D434" t="s">
        <v>492</v>
      </c>
      <c r="E434" s="14">
        <v>0.7995079823082191</v>
      </c>
      <c r="F434" s="14">
        <v>0.7893373108571428</v>
      </c>
      <c r="G434" s="14">
        <v>0.789310843</v>
      </c>
      <c r="H434" s="14">
        <v>0.7893373108571428</v>
      </c>
      <c r="I434" s="40">
        <v>24.5</v>
      </c>
      <c r="J434" t="s">
        <v>217</v>
      </c>
      <c r="K434" s="40">
        <f t="shared" si="36"/>
        <v>23.839390305733303</v>
      </c>
      <c r="L434" s="39">
        <f t="shared" si="37"/>
        <v>471.43524757931834</v>
      </c>
      <c r="M434" s="49">
        <f t="shared" si="38"/>
        <v>512.2616718599855</v>
      </c>
      <c r="N434" s="49">
        <f t="shared" si="39"/>
        <v>603.5033589867836</v>
      </c>
      <c r="O434" s="49">
        <f t="shared" si="40"/>
        <v>563.1099865335212</v>
      </c>
      <c r="P434" s="49">
        <f t="shared" si="41"/>
        <v>575.4336727394153</v>
      </c>
    </row>
    <row r="435" spans="1:16" ht="15">
      <c r="A435">
        <v>450</v>
      </c>
      <c r="B435" t="s">
        <v>50</v>
      </c>
      <c r="C435" t="s">
        <v>119</v>
      </c>
      <c r="D435" t="s">
        <v>458</v>
      </c>
      <c r="E435" s="14">
        <v>0.6852189999999998</v>
      </c>
      <c r="F435" s="14">
        <v>0.8362114285714287</v>
      </c>
      <c r="G435" s="14">
        <v>0.895</v>
      </c>
      <c r="H435" s="14">
        <v>0.8362114285714287</v>
      </c>
      <c r="I435" s="40">
        <v>13.8</v>
      </c>
      <c r="J435" t="s">
        <v>217</v>
      </c>
      <c r="K435" s="40">
        <f t="shared" si="36"/>
        <v>17.346251114549652</v>
      </c>
      <c r="L435" s="39">
        <f t="shared" si="37"/>
        <v>149.57122623741006</v>
      </c>
      <c r="M435" s="49">
        <f t="shared" si="38"/>
        <v>111.89753459866797</v>
      </c>
      <c r="N435" s="49">
        <f t="shared" si="39"/>
        <v>139.65671232891495</v>
      </c>
      <c r="O435" s="49">
        <f t="shared" si="40"/>
        <v>131.34616784550278</v>
      </c>
      <c r="P435" s="49">
        <f t="shared" si="41"/>
        <v>140.72952706232095</v>
      </c>
    </row>
    <row r="436" spans="1:16" ht="15">
      <c r="A436">
        <v>451</v>
      </c>
      <c r="B436" t="s">
        <v>18</v>
      </c>
      <c r="C436" t="s">
        <v>42</v>
      </c>
      <c r="D436" t="s">
        <v>371</v>
      </c>
      <c r="E436" s="14">
        <v>0.5025834383168316</v>
      </c>
      <c r="F436" s="14">
        <v>0.6013026787200001</v>
      </c>
      <c r="G436" s="14">
        <v>0.6733333333333333</v>
      </c>
      <c r="H436" s="14">
        <v>0.6013026787200001</v>
      </c>
      <c r="I436" s="40">
        <v>28.1</v>
      </c>
      <c r="J436" t="s">
        <v>217</v>
      </c>
      <c r="K436" s="40">
        <f t="shared" si="36"/>
        <v>25.390225447554684</v>
      </c>
      <c r="L436" s="39">
        <f t="shared" si="37"/>
        <v>620.1582438002592</v>
      </c>
      <c r="M436" s="49">
        <f t="shared" si="38"/>
        <v>723.5693872324512</v>
      </c>
      <c r="N436" s="49">
        <f t="shared" si="39"/>
        <v>649.3794190785998</v>
      </c>
      <c r="O436" s="49">
        <f t="shared" si="40"/>
        <v>612.7243072443054</v>
      </c>
      <c r="P436" s="49">
        <f t="shared" si="41"/>
        <v>614.1545347098426</v>
      </c>
    </row>
    <row r="437" spans="1:16" ht="15">
      <c r="A437">
        <v>452</v>
      </c>
      <c r="B437" t="s">
        <v>25</v>
      </c>
      <c r="C437" t="s">
        <v>24</v>
      </c>
      <c r="D437" t="s">
        <v>325</v>
      </c>
      <c r="E437" s="14">
        <v>0.7696570196103286</v>
      </c>
      <c r="F437" s="14">
        <v>0.7832335102884614</v>
      </c>
      <c r="G437" s="14">
        <v>0.9295616666666667</v>
      </c>
      <c r="H437" s="14">
        <v>0.7832335102884614</v>
      </c>
      <c r="I437" s="40">
        <v>23.8</v>
      </c>
      <c r="J437" t="s">
        <v>217</v>
      </c>
      <c r="K437" s="40">
        <f t="shared" si="36"/>
        <v>23.511483288623076</v>
      </c>
      <c r="L437" s="39">
        <f t="shared" si="37"/>
        <v>444.88093567485066</v>
      </c>
      <c r="M437" s="49">
        <f t="shared" si="38"/>
        <v>475.6131794826495</v>
      </c>
      <c r="N437" s="49">
        <f t="shared" si="39"/>
        <v>555.9942986651516</v>
      </c>
      <c r="O437" s="49">
        <f t="shared" si="40"/>
        <v>518.0181953053025</v>
      </c>
      <c r="P437" s="49">
        <f t="shared" si="41"/>
        <v>531.4109884567151</v>
      </c>
    </row>
    <row r="438" spans="1:16" ht="15">
      <c r="A438">
        <v>453</v>
      </c>
      <c r="B438" t="s">
        <v>67</v>
      </c>
      <c r="C438" t="s">
        <v>57</v>
      </c>
      <c r="D438" t="s">
        <v>493</v>
      </c>
      <c r="E438" s="14">
        <v>0.6973370872236726</v>
      </c>
      <c r="F438" s="14">
        <v>0.6024999999999999</v>
      </c>
      <c r="G438" s="14">
        <v>0.58</v>
      </c>
      <c r="H438" s="14">
        <v>0.6024999999999999</v>
      </c>
      <c r="I438" s="40">
        <v>10.1</v>
      </c>
      <c r="J438" t="s">
        <v>217</v>
      </c>
      <c r="K438" s="40">
        <f t="shared" si="36"/>
        <v>13.815400714559681</v>
      </c>
      <c r="L438" s="39">
        <f t="shared" si="37"/>
        <v>80.1184666481737</v>
      </c>
      <c r="M438" s="49">
        <f t="shared" si="38"/>
        <v>48.12857025521274</v>
      </c>
      <c r="N438" s="49">
        <f t="shared" si="39"/>
        <v>43.27979638621742</v>
      </c>
      <c r="O438" s="49">
        <f t="shared" si="40"/>
        <v>41.3116225250804</v>
      </c>
      <c r="P438" s="49">
        <f t="shared" si="41"/>
        <v>43.258216741276016</v>
      </c>
    </row>
    <row r="439" spans="1:16" ht="15">
      <c r="A439">
        <v>454</v>
      </c>
      <c r="B439" t="s">
        <v>67</v>
      </c>
      <c r="C439" t="s">
        <v>303</v>
      </c>
      <c r="D439" t="s">
        <v>494</v>
      </c>
      <c r="E439" s="14">
        <v>0.6973370872236726</v>
      </c>
      <c r="F439" s="14">
        <v>0.4550347610222221</v>
      </c>
      <c r="G439" s="14">
        <v>0.33</v>
      </c>
      <c r="H439" s="14">
        <v>0.4550347610222221</v>
      </c>
      <c r="I439" s="40">
        <v>14.2</v>
      </c>
      <c r="J439" t="s">
        <v>217</v>
      </c>
      <c r="K439" s="40">
        <f t="shared" si="36"/>
        <v>17.66947310363681</v>
      </c>
      <c r="L439" s="39">
        <f t="shared" si="37"/>
        <v>158.36768566746147</v>
      </c>
      <c r="M439" s="49">
        <f t="shared" si="38"/>
        <v>120.89063406996485</v>
      </c>
      <c r="N439" s="49">
        <f t="shared" si="39"/>
        <v>82.10364296097218</v>
      </c>
      <c r="O439" s="49">
        <f t="shared" si="40"/>
        <v>77.10334508642312</v>
      </c>
      <c r="P439" s="49">
        <f t="shared" si="41"/>
        <v>82.59432150961996</v>
      </c>
    </row>
    <row r="440" spans="1:16" ht="15">
      <c r="A440">
        <v>455</v>
      </c>
      <c r="B440" t="s">
        <v>173</v>
      </c>
      <c r="C440" t="s">
        <v>185</v>
      </c>
      <c r="D440" t="s">
        <v>455</v>
      </c>
      <c r="E440" s="14">
        <v>0.7995079823082191</v>
      </c>
      <c r="F440" s="14">
        <v>0.8192344292857148</v>
      </c>
      <c r="G440" s="14">
        <v>0.825</v>
      </c>
      <c r="H440" s="14">
        <v>0.8192344292857148</v>
      </c>
      <c r="I440" s="40">
        <v>31.7</v>
      </c>
      <c r="J440" t="s">
        <v>217</v>
      </c>
      <c r="K440" s="40">
        <f t="shared" si="36"/>
        <v>26.753854294151147</v>
      </c>
      <c r="L440" s="39">
        <f t="shared" si="37"/>
        <v>789.2387604164618</v>
      </c>
      <c r="M440" s="49">
        <f t="shared" si="38"/>
        <v>971.6435446619986</v>
      </c>
      <c r="N440" s="49">
        <f t="shared" si="39"/>
        <v>1188.0654399706286</v>
      </c>
      <c r="O440" s="49">
        <f t="shared" si="40"/>
        <v>1139.5555506963149</v>
      </c>
      <c r="P440" s="49">
        <f t="shared" si="41"/>
        <v>1122.0660055726185</v>
      </c>
    </row>
    <row r="441" spans="1:16" ht="15">
      <c r="A441">
        <v>456</v>
      </c>
      <c r="B441" t="s">
        <v>50</v>
      </c>
      <c r="C441" t="s">
        <v>51</v>
      </c>
      <c r="D441" t="s">
        <v>323</v>
      </c>
      <c r="E441" s="14">
        <v>0.6852189999999998</v>
      </c>
      <c r="F441" s="14">
        <v>0.61785</v>
      </c>
      <c r="G441" s="14">
        <v>0.64</v>
      </c>
      <c r="H441" s="14">
        <v>0.61785</v>
      </c>
      <c r="I441" s="40">
        <v>10.2</v>
      </c>
      <c r="J441" t="s">
        <v>217</v>
      </c>
      <c r="K441" s="40">
        <f t="shared" si="36"/>
        <v>13.926849891923029</v>
      </c>
      <c r="L441" s="39">
        <f t="shared" si="37"/>
        <v>81.71282491987051</v>
      </c>
      <c r="M441" s="49">
        <f t="shared" si="38"/>
        <v>49.42054094005346</v>
      </c>
      <c r="N441" s="49">
        <f t="shared" si="39"/>
        <v>45.57385256688363</v>
      </c>
      <c r="O441" s="49">
        <f t="shared" si="40"/>
        <v>43.486765910588815</v>
      </c>
      <c r="P441" s="49">
        <f t="shared" si="41"/>
        <v>45.60806180918737</v>
      </c>
    </row>
    <row r="442" spans="1:16" ht="15">
      <c r="A442">
        <v>457</v>
      </c>
      <c r="B442" t="s">
        <v>222</v>
      </c>
      <c r="C442" t="s">
        <v>223</v>
      </c>
      <c r="D442" t="s">
        <v>480</v>
      </c>
      <c r="E442" s="14">
        <v>0.7948705822400001</v>
      </c>
      <c r="F442" s="14">
        <v>0.8089068565000002</v>
      </c>
      <c r="G442" s="14">
        <v>0.64</v>
      </c>
      <c r="H442" s="14">
        <v>0.8089068565000002</v>
      </c>
      <c r="I442" s="40">
        <v>34.3</v>
      </c>
      <c r="J442" t="s">
        <v>217</v>
      </c>
      <c r="K442" s="40">
        <f t="shared" si="36"/>
        <v>27.64556424639246</v>
      </c>
      <c r="L442" s="39">
        <f t="shared" si="37"/>
        <v>924.0130852554638</v>
      </c>
      <c r="M442" s="49">
        <f t="shared" si="38"/>
        <v>1172.1828052774868</v>
      </c>
      <c r="N442" s="49">
        <f t="shared" si="39"/>
        <v>1415.204042179647</v>
      </c>
      <c r="O442" s="49">
        <f t="shared" si="40"/>
        <v>1377.3341421534453</v>
      </c>
      <c r="P442" s="49">
        <f t="shared" si="41"/>
        <v>1340.3479128347722</v>
      </c>
    </row>
    <row r="443" spans="1:16" ht="15">
      <c r="A443">
        <v>458</v>
      </c>
      <c r="B443" t="s">
        <v>25</v>
      </c>
      <c r="C443" t="s">
        <v>24</v>
      </c>
      <c r="D443" t="s">
        <v>325</v>
      </c>
      <c r="E443" s="14">
        <v>0.7696570196103286</v>
      </c>
      <c r="F443" s="14">
        <v>0.7832335102884614</v>
      </c>
      <c r="G443" s="14">
        <v>0.9295616666666667</v>
      </c>
      <c r="H443" s="14">
        <v>0.7832335102884614</v>
      </c>
      <c r="I443" s="40">
        <v>16.2</v>
      </c>
      <c r="J443" t="s">
        <v>217</v>
      </c>
      <c r="K443" s="40">
        <f t="shared" si="36"/>
        <v>19.16004717220008</v>
      </c>
      <c r="L443" s="39">
        <f t="shared" si="37"/>
        <v>206.1198940020263</v>
      </c>
      <c r="M443" s="49">
        <f t="shared" si="38"/>
        <v>172.48418933324103</v>
      </c>
      <c r="N443" s="49">
        <f t="shared" si="39"/>
        <v>201.63492101602083</v>
      </c>
      <c r="O443" s="49">
        <f t="shared" si="40"/>
        <v>188.18648229731113</v>
      </c>
      <c r="P443" s="49">
        <f t="shared" si="41"/>
        <v>200.64262023099127</v>
      </c>
    </row>
    <row r="444" spans="1:16" ht="15">
      <c r="A444">
        <v>459</v>
      </c>
      <c r="B444" t="s">
        <v>69</v>
      </c>
      <c r="C444" t="s">
        <v>73</v>
      </c>
      <c r="D444" t="s">
        <v>396</v>
      </c>
      <c r="E444" s="14">
        <v>0.370867354</v>
      </c>
      <c r="F444" s="14">
        <v>0.3874111835263157</v>
      </c>
      <c r="G444" s="14">
        <v>0.64</v>
      </c>
      <c r="H444" s="14">
        <v>0.3874111835263157</v>
      </c>
      <c r="I444" s="40">
        <v>21.1</v>
      </c>
      <c r="J444" t="s">
        <v>217</v>
      </c>
      <c r="K444" s="40">
        <f t="shared" si="36"/>
        <v>22.14937663393262</v>
      </c>
      <c r="L444" s="39">
        <f t="shared" si="37"/>
        <v>349.66711632617796</v>
      </c>
      <c r="M444" s="49">
        <f t="shared" si="38"/>
        <v>348.0583025509913</v>
      </c>
      <c r="N444" s="49">
        <f t="shared" si="39"/>
        <v>201.2562372051343</v>
      </c>
      <c r="O444" s="49">
        <f t="shared" si="40"/>
        <v>186.89906132948676</v>
      </c>
      <c r="P444" s="49">
        <f t="shared" si="41"/>
        <v>194.6273634828249</v>
      </c>
    </row>
    <row r="445" spans="1:16" ht="15">
      <c r="A445">
        <v>460</v>
      </c>
      <c r="B445" t="s">
        <v>18</v>
      </c>
      <c r="C445" t="s">
        <v>42</v>
      </c>
      <c r="D445" t="s">
        <v>371</v>
      </c>
      <c r="E445" s="14">
        <v>0.5025834383168316</v>
      </c>
      <c r="F445" s="14">
        <v>0.6013026787200001</v>
      </c>
      <c r="G445" s="14">
        <v>0.6733333333333333</v>
      </c>
      <c r="H445" s="14">
        <v>0.6013026787200001</v>
      </c>
      <c r="I445" s="40">
        <v>27.4</v>
      </c>
      <c r="J445" t="s">
        <v>217</v>
      </c>
      <c r="K445" s="40">
        <f t="shared" si="36"/>
        <v>25.1048625675132</v>
      </c>
      <c r="L445" s="39">
        <f t="shared" si="37"/>
        <v>589.6455251522682</v>
      </c>
      <c r="M445" s="49">
        <f t="shared" si="38"/>
        <v>679.5321615629027</v>
      </c>
      <c r="N445" s="49">
        <f t="shared" si="39"/>
        <v>609.8574761554705</v>
      </c>
      <c r="O445" s="49">
        <f t="shared" si="40"/>
        <v>573.9297457025099</v>
      </c>
      <c r="P445" s="49">
        <f t="shared" si="41"/>
        <v>577.374288175666</v>
      </c>
    </row>
    <row r="446" spans="1:16" ht="15">
      <c r="A446">
        <v>461</v>
      </c>
      <c r="B446" t="s">
        <v>212</v>
      </c>
      <c r="C446" t="s">
        <v>248</v>
      </c>
      <c r="D446" t="s">
        <v>495</v>
      </c>
      <c r="E446" s="14">
        <v>0.7230034343333333</v>
      </c>
      <c r="F446" s="14">
        <v>0.765</v>
      </c>
      <c r="G446" s="14">
        <v>0.765</v>
      </c>
      <c r="H446" s="14">
        <v>0.765</v>
      </c>
      <c r="I446" s="40">
        <v>33.5</v>
      </c>
      <c r="J446" t="s">
        <v>217</v>
      </c>
      <c r="K446" s="40">
        <f t="shared" si="36"/>
        <v>27.378602004056503</v>
      </c>
      <c r="L446" s="39">
        <f t="shared" si="37"/>
        <v>881.4130888727864</v>
      </c>
      <c r="M446" s="49">
        <f t="shared" si="38"/>
        <v>1108.6548423232446</v>
      </c>
      <c r="N446" s="49">
        <f t="shared" si="39"/>
        <v>1265.8521707123614</v>
      </c>
      <c r="O446" s="49">
        <f t="shared" si="40"/>
        <v>1226.2028164451533</v>
      </c>
      <c r="P446" s="49">
        <f t="shared" si="41"/>
        <v>1197.4782808508626</v>
      </c>
    </row>
    <row r="447" spans="1:16" ht="15">
      <c r="A447">
        <v>462</v>
      </c>
      <c r="B447" t="s">
        <v>113</v>
      </c>
      <c r="C447" t="s">
        <v>114</v>
      </c>
      <c r="D447" t="s">
        <v>496</v>
      </c>
      <c r="E447" s="14">
        <v>0.5605449376842105</v>
      </c>
      <c r="F447" s="14">
        <v>0.676094227</v>
      </c>
      <c r="G447" s="14">
        <v>0.64</v>
      </c>
      <c r="H447" s="14">
        <v>0.676094227</v>
      </c>
      <c r="I447" s="40">
        <v>15.5</v>
      </c>
      <c r="J447" t="s">
        <v>217</v>
      </c>
      <c r="K447" s="40">
        <f t="shared" si="36"/>
        <v>18.660382350641868</v>
      </c>
      <c r="L447" s="39">
        <f t="shared" si="37"/>
        <v>188.69190875623696</v>
      </c>
      <c r="M447" s="49">
        <f t="shared" si="38"/>
        <v>153.14943379061071</v>
      </c>
      <c r="N447" s="49">
        <f t="shared" si="39"/>
        <v>154.54245978231435</v>
      </c>
      <c r="O447" s="49">
        <f t="shared" si="40"/>
        <v>144.51102795656072</v>
      </c>
      <c r="P447" s="49">
        <f t="shared" si="41"/>
        <v>154.41749022710627</v>
      </c>
    </row>
    <row r="448" spans="1:16" ht="15">
      <c r="A448">
        <v>463</v>
      </c>
      <c r="B448" t="s">
        <v>18</v>
      </c>
      <c r="C448" t="s">
        <v>42</v>
      </c>
      <c r="D448" t="s">
        <v>488</v>
      </c>
      <c r="E448" s="14">
        <v>0.5025834383168316</v>
      </c>
      <c r="F448" s="14">
        <v>0.6013026787200001</v>
      </c>
      <c r="G448" s="14">
        <v>0.64</v>
      </c>
      <c r="H448" s="14">
        <v>0.6013026787200001</v>
      </c>
      <c r="I448" s="40">
        <v>16</v>
      </c>
      <c r="J448" t="s">
        <v>217</v>
      </c>
      <c r="K448" s="40">
        <f t="shared" si="36"/>
        <v>19.019523625976404</v>
      </c>
      <c r="L448" s="39">
        <f t="shared" si="37"/>
        <v>201.06192982974676</v>
      </c>
      <c r="M448" s="49">
        <f t="shared" si="38"/>
        <v>166.81749781335475</v>
      </c>
      <c r="N448" s="49">
        <f t="shared" si="39"/>
        <v>149.71314670528054</v>
      </c>
      <c r="O448" s="49">
        <f t="shared" si="40"/>
        <v>139.79996469576335</v>
      </c>
      <c r="P448" s="49">
        <f t="shared" si="41"/>
        <v>149.15508584876204</v>
      </c>
    </row>
    <row r="449" spans="1:16" ht="15">
      <c r="A449">
        <v>464</v>
      </c>
      <c r="B449" t="s">
        <v>67</v>
      </c>
      <c r="C449" t="s">
        <v>44</v>
      </c>
      <c r="D449" t="s">
        <v>423</v>
      </c>
      <c r="E449" s="14">
        <v>0.6973370872236726</v>
      </c>
      <c r="F449" s="14">
        <v>0.5793855554054055</v>
      </c>
      <c r="G449" s="14">
        <v>0.64</v>
      </c>
      <c r="H449" s="14">
        <v>0.5793855554054055</v>
      </c>
      <c r="I449" s="40">
        <v>10.5</v>
      </c>
      <c r="J449" t="s">
        <v>217</v>
      </c>
      <c r="K449" s="40">
        <f t="shared" si="36"/>
        <v>14.254756909033256</v>
      </c>
      <c r="L449" s="39">
        <f t="shared" si="37"/>
        <v>86.59014751456867</v>
      </c>
      <c r="M449" s="49">
        <f t="shared" si="38"/>
        <v>53.43129615965491</v>
      </c>
      <c r="N449" s="49">
        <f t="shared" si="39"/>
        <v>46.204957017152786</v>
      </c>
      <c r="O449" s="49">
        <f t="shared" si="40"/>
        <v>44.04200768638309</v>
      </c>
      <c r="P449" s="49">
        <f t="shared" si="41"/>
        <v>46.3886148398588</v>
      </c>
    </row>
    <row r="450" spans="1:16" ht="15">
      <c r="A450">
        <v>465</v>
      </c>
      <c r="B450" t="s">
        <v>169</v>
      </c>
      <c r="C450" t="s">
        <v>170</v>
      </c>
      <c r="D450" t="s">
        <v>497</v>
      </c>
      <c r="E450" s="14">
        <v>0.5601710820000002</v>
      </c>
      <c r="F450" s="14">
        <v>0.5784507843137254</v>
      </c>
      <c r="G450" s="14">
        <v>0.684</v>
      </c>
      <c r="H450" s="14">
        <v>0.5784507843137254</v>
      </c>
      <c r="I450" s="40">
        <v>29.3</v>
      </c>
      <c r="J450" t="s">
        <v>217</v>
      </c>
      <c r="K450" s="40">
        <f t="shared" si="36"/>
        <v>25.863269981252422</v>
      </c>
      <c r="L450" s="39">
        <f t="shared" si="37"/>
        <v>674.2564692950754</v>
      </c>
      <c r="M450" s="49">
        <f t="shared" si="38"/>
        <v>802.2926097457067</v>
      </c>
      <c r="N450" s="49">
        <f t="shared" si="39"/>
        <v>692.6668497858353</v>
      </c>
      <c r="O450" s="49">
        <f t="shared" si="40"/>
        <v>656.805168925708</v>
      </c>
      <c r="P450" s="49">
        <f t="shared" si="41"/>
        <v>654.3203322247898</v>
      </c>
    </row>
    <row r="451" spans="1:16" ht="15">
      <c r="A451">
        <v>466</v>
      </c>
      <c r="B451" t="s">
        <v>78</v>
      </c>
      <c r="C451" t="s">
        <v>79</v>
      </c>
      <c r="D451" t="s">
        <v>329</v>
      </c>
      <c r="E451" s="14">
        <v>0.7202020392692312</v>
      </c>
      <c r="F451" s="14">
        <v>0.8280959037910446</v>
      </c>
      <c r="G451" s="14">
        <v>0.7583333333333333</v>
      </c>
      <c r="H451" s="14">
        <v>0.8280959037910446</v>
      </c>
      <c r="I451" s="40">
        <v>12.9</v>
      </c>
      <c r="J451" t="s">
        <v>217</v>
      </c>
      <c r="K451" s="40">
        <f t="shared" si="36"/>
        <v>16.583355346190586</v>
      </c>
      <c r="L451" s="39">
        <f t="shared" si="37"/>
        <v>130.69810837096938</v>
      </c>
      <c r="M451" s="49">
        <f t="shared" si="38"/>
        <v>93.2215604251747</v>
      </c>
      <c r="N451" s="49">
        <f t="shared" si="39"/>
        <v>115.21849601954703</v>
      </c>
      <c r="O451" s="49">
        <f t="shared" si="40"/>
        <v>108.74944205066183</v>
      </c>
      <c r="P451" s="49">
        <f t="shared" si="41"/>
        <v>116.42273331362411</v>
      </c>
    </row>
    <row r="452" spans="1:16" ht="15">
      <c r="A452">
        <v>467</v>
      </c>
      <c r="B452" t="s">
        <v>25</v>
      </c>
      <c r="C452" t="s">
        <v>24</v>
      </c>
      <c r="D452" t="s">
        <v>325</v>
      </c>
      <c r="E452" s="14">
        <v>0.7696570196103286</v>
      </c>
      <c r="F452" s="14">
        <v>0.7832335102884614</v>
      </c>
      <c r="G452" s="14">
        <v>0.9295616666666667</v>
      </c>
      <c r="H452" s="14">
        <v>0.7832335102884614</v>
      </c>
      <c r="I452" s="40">
        <v>21.9</v>
      </c>
      <c r="J452" t="s">
        <v>217</v>
      </c>
      <c r="K452" s="40">
        <f t="shared" si="36"/>
        <v>22.57033683573561</v>
      </c>
      <c r="L452" s="39">
        <f t="shared" si="37"/>
        <v>376.68481314705014</v>
      </c>
      <c r="M452" s="49">
        <f t="shared" si="38"/>
        <v>383.5587057489671</v>
      </c>
      <c r="N452" s="49">
        <f t="shared" si="39"/>
        <v>448.38213657531725</v>
      </c>
      <c r="O452" s="49">
        <f t="shared" si="40"/>
        <v>416.624933782758</v>
      </c>
      <c r="P452" s="49">
        <f t="shared" si="41"/>
        <v>431.9394369206999</v>
      </c>
    </row>
    <row r="453" spans="1:16" ht="15">
      <c r="A453">
        <v>468</v>
      </c>
      <c r="B453" t="s">
        <v>78</v>
      </c>
      <c r="C453" t="s">
        <v>79</v>
      </c>
      <c r="D453" t="s">
        <v>329</v>
      </c>
      <c r="E453" s="14">
        <v>0.7202020392692312</v>
      </c>
      <c r="F453" s="14">
        <v>0.8280959037910446</v>
      </c>
      <c r="G453" s="14">
        <v>0.7583333333333333</v>
      </c>
      <c r="H453" s="14">
        <v>0.8280959037910446</v>
      </c>
      <c r="I453" s="40">
        <v>16</v>
      </c>
      <c r="J453" t="s">
        <v>217</v>
      </c>
      <c r="K453" s="40">
        <f t="shared" si="36"/>
        <v>19.019523625976404</v>
      </c>
      <c r="L453" s="39">
        <f t="shared" si="37"/>
        <v>201.06192982974676</v>
      </c>
      <c r="M453" s="49">
        <f t="shared" si="38"/>
        <v>166.81749781335475</v>
      </c>
      <c r="N453" s="49">
        <f t="shared" si="39"/>
        <v>206.18042779091135</v>
      </c>
      <c r="O453" s="49">
        <f t="shared" si="40"/>
        <v>192.52829267471498</v>
      </c>
      <c r="P453" s="49">
        <f t="shared" si="41"/>
        <v>205.41188321975986</v>
      </c>
    </row>
    <row r="454" spans="1:16" ht="15">
      <c r="A454">
        <v>469</v>
      </c>
      <c r="B454" t="s">
        <v>169</v>
      </c>
      <c r="C454" t="s">
        <v>170</v>
      </c>
      <c r="D454" t="s">
        <v>369</v>
      </c>
      <c r="E454" s="14">
        <v>0.5601710820000002</v>
      </c>
      <c r="F454" s="14">
        <v>0.5784507843137254</v>
      </c>
      <c r="G454" s="14">
        <v>0.599</v>
      </c>
      <c r="H454" s="14">
        <v>0.5784507843137254</v>
      </c>
      <c r="I454" s="40">
        <v>22.4</v>
      </c>
      <c r="J454" t="s">
        <v>217</v>
      </c>
      <c r="K454" s="40">
        <f t="shared" si="36"/>
        <v>22.82569756663556</v>
      </c>
      <c r="L454" s="39">
        <f t="shared" si="37"/>
        <v>394.0813824663036</v>
      </c>
      <c r="M454" s="49">
        <f t="shared" si="38"/>
        <v>406.7284438278239</v>
      </c>
      <c r="N454" s="49">
        <f t="shared" si="39"/>
        <v>351.15281691776977</v>
      </c>
      <c r="O454" s="49">
        <f t="shared" si="40"/>
        <v>326.45362144681917</v>
      </c>
      <c r="P454" s="49">
        <f t="shared" si="41"/>
        <v>337.51403500024225</v>
      </c>
    </row>
    <row r="455" spans="1:16" ht="15">
      <c r="A455">
        <v>470</v>
      </c>
      <c r="B455" t="s">
        <v>67</v>
      </c>
      <c r="C455" t="s">
        <v>65</v>
      </c>
      <c r="D455" t="s">
        <v>321</v>
      </c>
      <c r="E455" s="14">
        <v>0.6973370872236726</v>
      </c>
      <c r="F455" s="14">
        <v>0.5587349583846154</v>
      </c>
      <c r="G455" s="14">
        <v>0.64</v>
      </c>
      <c r="H455" s="14">
        <v>0.5587349583846154</v>
      </c>
      <c r="I455" s="40">
        <v>12.2</v>
      </c>
      <c r="J455" t="s">
        <v>217</v>
      </c>
      <c r="K455" s="40">
        <f t="shared" si="36"/>
        <v>15.952243486073952</v>
      </c>
      <c r="L455" s="39">
        <f t="shared" si="37"/>
        <v>116.89866264007618</v>
      </c>
      <c r="M455" s="49">
        <f t="shared" si="38"/>
        <v>80.14903796791721</v>
      </c>
      <c r="N455" s="49">
        <f t="shared" si="39"/>
        <v>66.83890954264355</v>
      </c>
      <c r="O455" s="49">
        <f t="shared" si="40"/>
        <v>63.27064680019404</v>
      </c>
      <c r="P455" s="49">
        <f t="shared" si="41"/>
        <v>67.58535561850779</v>
      </c>
    </row>
    <row r="456" spans="1:16" ht="15">
      <c r="A456">
        <v>472</v>
      </c>
      <c r="B456" t="s">
        <v>67</v>
      </c>
      <c r="C456" t="s">
        <v>65</v>
      </c>
      <c r="D456" t="s">
        <v>321</v>
      </c>
      <c r="E456" s="14">
        <v>0.6973370872236726</v>
      </c>
      <c r="F456" s="14">
        <v>0.5587349583846154</v>
      </c>
      <c r="G456" s="14">
        <v>0.64</v>
      </c>
      <c r="H456" s="14">
        <v>0.5587349583846154</v>
      </c>
      <c r="I456" s="40">
        <v>43.3</v>
      </c>
      <c r="J456" t="s">
        <v>217</v>
      </c>
      <c r="K456" s="40">
        <f aca="true" t="shared" si="42" ref="K456:K519">11.312*LN(I456)-12.344</f>
        <v>30.28134260721552</v>
      </c>
      <c r="L456" s="39">
        <f aca="true" t="shared" si="43" ref="L456:L519">I456^2*PI()/4</f>
        <v>1472.5351625722415</v>
      </c>
      <c r="M456" s="49">
        <f aca="true" t="shared" si="44" ref="M456:M519">EXP(0.33*LN(I456)+0.933*(LN(I456))^2-0.122*(LN(I456))^3-0.37)</f>
        <v>1985.562020355707</v>
      </c>
      <c r="N456" s="49">
        <f aca="true" t="shared" si="45" ref="N456:N519">EXP(0.33*LN(I456)+0.933*(LN(I456))^2-0.122*(LN(I456))^3-0.37)*H456/0.67</f>
        <v>1655.825243005252</v>
      </c>
      <c r="O456" s="49">
        <f aca="true" t="shared" si="46" ref="O456:O519">H456*EXP(-1.499+2.148*LN(I456)+0.207*(LN(I456))^2-0.0281*(LN(I456))^3)</f>
        <v>1717.5254233673213</v>
      </c>
      <c r="P456" s="49">
        <f aca="true" t="shared" si="47" ref="P456:P519">EXP(-2.977+LN(H456*I456^2*K456))</f>
        <v>1616.0771573170275</v>
      </c>
    </row>
    <row r="457" spans="1:16" ht="15">
      <c r="A457">
        <v>473</v>
      </c>
      <c r="B457" t="s">
        <v>78</v>
      </c>
      <c r="C457" t="s">
        <v>79</v>
      </c>
      <c r="D457" t="s">
        <v>431</v>
      </c>
      <c r="E457" s="14">
        <v>0.7202020392692312</v>
      </c>
      <c r="F457" s="14">
        <v>0.8280959037910446</v>
      </c>
      <c r="G457" s="14">
        <v>0.64</v>
      </c>
      <c r="H457" s="14">
        <v>0.8280959037910446</v>
      </c>
      <c r="I457" s="40">
        <v>24.9</v>
      </c>
      <c r="J457" t="s">
        <v>217</v>
      </c>
      <c r="K457" s="40">
        <f t="shared" si="42"/>
        <v>24.022584592860127</v>
      </c>
      <c r="L457" s="39">
        <f t="shared" si="43"/>
        <v>486.95471528805183</v>
      </c>
      <c r="M457" s="49">
        <f t="shared" si="44"/>
        <v>533.860089112889</v>
      </c>
      <c r="N457" s="49">
        <f t="shared" si="45"/>
        <v>659.8318701371721</v>
      </c>
      <c r="O457" s="49">
        <f t="shared" si="46"/>
        <v>616.2529258335147</v>
      </c>
      <c r="P457" s="49">
        <f t="shared" si="47"/>
        <v>628.3540076132899</v>
      </c>
    </row>
    <row r="458" spans="1:16" ht="15">
      <c r="A458">
        <v>474</v>
      </c>
      <c r="B458" t="s">
        <v>18</v>
      </c>
      <c r="C458" t="s">
        <v>34</v>
      </c>
      <c r="D458" t="s">
        <v>498</v>
      </c>
      <c r="E458" s="14">
        <v>0.5025834383168316</v>
      </c>
      <c r="F458" s="14">
        <v>0.47859708247272714</v>
      </c>
      <c r="G458" s="14">
        <v>0.455405</v>
      </c>
      <c r="H458" s="14">
        <v>0.47859708247272714</v>
      </c>
      <c r="I458" s="40">
        <v>21.3</v>
      </c>
      <c r="J458" t="s">
        <v>217</v>
      </c>
      <c r="K458" s="40">
        <f t="shared" si="42"/>
        <v>22.25609440655637</v>
      </c>
      <c r="L458" s="39">
        <f t="shared" si="43"/>
        <v>356.3272927517884</v>
      </c>
      <c r="M458" s="49">
        <f t="shared" si="44"/>
        <v>356.7520735891941</v>
      </c>
      <c r="N458" s="49">
        <f t="shared" si="45"/>
        <v>254.83656953117006</v>
      </c>
      <c r="O458" s="49">
        <f t="shared" si="46"/>
        <v>236.6816146924719</v>
      </c>
      <c r="P458" s="49">
        <f t="shared" si="47"/>
        <v>246.19744180122962</v>
      </c>
    </row>
    <row r="459" spans="1:16" ht="15">
      <c r="A459">
        <v>475</v>
      </c>
      <c r="B459" t="s">
        <v>173</v>
      </c>
      <c r="C459" t="s">
        <v>185</v>
      </c>
      <c r="D459" t="s">
        <v>455</v>
      </c>
      <c r="E459" s="14">
        <v>0.7995079823082191</v>
      </c>
      <c r="F459" s="14">
        <v>0.8192344292857148</v>
      </c>
      <c r="G459" s="14">
        <v>0.825</v>
      </c>
      <c r="H459" s="14">
        <v>0.8192344292857148</v>
      </c>
      <c r="I459" s="40">
        <v>13.8</v>
      </c>
      <c r="J459" t="s">
        <v>217</v>
      </c>
      <c r="K459" s="40">
        <f t="shared" si="42"/>
        <v>17.346251114549652</v>
      </c>
      <c r="L459" s="39">
        <f t="shared" si="43"/>
        <v>149.57122623741006</v>
      </c>
      <c r="M459" s="49">
        <f t="shared" si="44"/>
        <v>111.89753459866797</v>
      </c>
      <c r="N459" s="49">
        <f t="shared" si="45"/>
        <v>136.82136253047503</v>
      </c>
      <c r="O459" s="49">
        <f t="shared" si="46"/>
        <v>128.6795410553095</v>
      </c>
      <c r="P459" s="49">
        <f t="shared" si="47"/>
        <v>137.87239667784698</v>
      </c>
    </row>
    <row r="460" spans="1:16" ht="15">
      <c r="A460">
        <v>476</v>
      </c>
      <c r="B460" t="s">
        <v>78</v>
      </c>
      <c r="C460" t="s">
        <v>79</v>
      </c>
      <c r="D460" t="s">
        <v>327</v>
      </c>
      <c r="E460" s="14">
        <v>0.7202020392692312</v>
      </c>
      <c r="F460" s="14">
        <v>0.8280959037910446</v>
      </c>
      <c r="G460" s="14">
        <v>0.8520137438333332</v>
      </c>
      <c r="H460" s="14">
        <v>0.8280959037910446</v>
      </c>
      <c r="I460" s="40">
        <v>11</v>
      </c>
      <c r="J460" t="s">
        <v>217</v>
      </c>
      <c r="K460" s="40">
        <f t="shared" si="42"/>
        <v>14.780991325895167</v>
      </c>
      <c r="L460" s="39">
        <f t="shared" si="43"/>
        <v>95.03317777109125</v>
      </c>
      <c r="M460" s="49">
        <f t="shared" si="44"/>
        <v>60.57419482592856</v>
      </c>
      <c r="N460" s="49">
        <f t="shared" si="45"/>
        <v>74.86752628476435</v>
      </c>
      <c r="O460" s="49">
        <f t="shared" si="46"/>
        <v>71.22537124998883</v>
      </c>
      <c r="P460" s="49">
        <f t="shared" si="47"/>
        <v>75.45271928975201</v>
      </c>
    </row>
    <row r="461" spans="1:16" ht="15">
      <c r="A461">
        <v>477</v>
      </c>
      <c r="B461" t="s">
        <v>78</v>
      </c>
      <c r="C461" t="s">
        <v>79</v>
      </c>
      <c r="D461" t="s">
        <v>327</v>
      </c>
      <c r="E461" s="14">
        <v>0.7202020392692312</v>
      </c>
      <c r="F461" s="14">
        <v>0.8280959037910446</v>
      </c>
      <c r="G461" s="14">
        <v>0.8520137438333332</v>
      </c>
      <c r="H461" s="14">
        <v>0.8280959037910446</v>
      </c>
      <c r="I461" s="40">
        <v>15.6</v>
      </c>
      <c r="J461" t="s">
        <v>217</v>
      </c>
      <c r="K461" s="40">
        <f t="shared" si="42"/>
        <v>18.733128582058114</v>
      </c>
      <c r="L461" s="39">
        <f t="shared" si="43"/>
        <v>191.134497044403</v>
      </c>
      <c r="M461" s="49">
        <f t="shared" si="44"/>
        <v>155.82632276897746</v>
      </c>
      <c r="N461" s="49">
        <f t="shared" si="45"/>
        <v>192.59573072807675</v>
      </c>
      <c r="O461" s="49">
        <f t="shared" si="46"/>
        <v>180.0418863457942</v>
      </c>
      <c r="P461" s="49">
        <f t="shared" si="47"/>
        <v>192.32931045251928</v>
      </c>
    </row>
    <row r="462" spans="1:16" ht="15">
      <c r="A462">
        <v>478</v>
      </c>
      <c r="B462" t="s">
        <v>25</v>
      </c>
      <c r="C462" t="s">
        <v>231</v>
      </c>
      <c r="D462" t="s">
        <v>343</v>
      </c>
      <c r="E462" s="14">
        <v>0.7696570196103286</v>
      </c>
      <c r="F462" s="14">
        <v>0.6495742685185186</v>
      </c>
      <c r="G462" s="14">
        <v>0.6572079304545455</v>
      </c>
      <c r="H462" s="14">
        <v>0.6495742685185186</v>
      </c>
      <c r="I462" s="40">
        <v>14.1</v>
      </c>
      <c r="J462" t="s">
        <v>217</v>
      </c>
      <c r="K462" s="40">
        <f t="shared" si="42"/>
        <v>17.58952930800919</v>
      </c>
      <c r="L462" s="39">
        <f t="shared" si="43"/>
        <v>156.1450088650467</v>
      </c>
      <c r="M462" s="49">
        <f t="shared" si="44"/>
        <v>118.60181918430675</v>
      </c>
      <c r="N462" s="49">
        <f t="shared" si="45"/>
        <v>114.98610439046516</v>
      </c>
      <c r="O462" s="49">
        <f t="shared" si="46"/>
        <v>108.02255409088006</v>
      </c>
      <c r="P462" s="49">
        <f t="shared" si="47"/>
        <v>115.72483856203044</v>
      </c>
    </row>
    <row r="463" spans="1:16" ht="15">
      <c r="A463">
        <v>479</v>
      </c>
      <c r="B463" t="s">
        <v>67</v>
      </c>
      <c r="C463" t="s">
        <v>44</v>
      </c>
      <c r="D463" t="s">
        <v>333</v>
      </c>
      <c r="E463" s="14">
        <v>0.6973370872236726</v>
      </c>
      <c r="F463" s="14">
        <v>0.5793855554054055</v>
      </c>
      <c r="G463" s="14">
        <v>0.53</v>
      </c>
      <c r="H463" s="14">
        <v>0.5793855554054055</v>
      </c>
      <c r="I463" s="40">
        <v>14.1</v>
      </c>
      <c r="J463" t="s">
        <v>217</v>
      </c>
      <c r="K463" s="40">
        <f t="shared" si="42"/>
        <v>17.58952930800919</v>
      </c>
      <c r="L463" s="39">
        <f t="shared" si="43"/>
        <v>156.1450088650467</v>
      </c>
      <c r="M463" s="49">
        <f t="shared" si="44"/>
        <v>118.60181918430675</v>
      </c>
      <c r="N463" s="49">
        <f t="shared" si="45"/>
        <v>102.56146400028514</v>
      </c>
      <c r="O463" s="49">
        <f t="shared" si="46"/>
        <v>96.35034903860378</v>
      </c>
      <c r="P463" s="49">
        <f t="shared" si="47"/>
        <v>103.22037542740414</v>
      </c>
    </row>
    <row r="464" spans="1:16" ht="15">
      <c r="A464">
        <v>480</v>
      </c>
      <c r="B464" t="s">
        <v>169</v>
      </c>
      <c r="C464" t="s">
        <v>170</v>
      </c>
      <c r="D464" t="s">
        <v>447</v>
      </c>
      <c r="E464" s="14">
        <v>0.5601710820000002</v>
      </c>
      <c r="F464" s="14">
        <v>0.5784507843137254</v>
      </c>
      <c r="G464" s="14">
        <v>0.57</v>
      </c>
      <c r="H464" s="14">
        <v>0.5784507843137254</v>
      </c>
      <c r="I464" s="40">
        <v>17.8</v>
      </c>
      <c r="J464" t="s">
        <v>217</v>
      </c>
      <c r="K464" s="40">
        <f t="shared" si="42"/>
        <v>20.22549294895542</v>
      </c>
      <c r="L464" s="39">
        <f t="shared" si="43"/>
        <v>248.84555409084754</v>
      </c>
      <c r="M464" s="49">
        <f t="shared" si="44"/>
        <v>221.9863643535819</v>
      </c>
      <c r="N464" s="49">
        <f t="shared" si="45"/>
        <v>191.65400980191325</v>
      </c>
      <c r="O464" s="49">
        <f t="shared" si="46"/>
        <v>178.2902440899893</v>
      </c>
      <c r="P464" s="49">
        <f t="shared" si="47"/>
        <v>188.84733548018315</v>
      </c>
    </row>
    <row r="465" spans="1:16" ht="15">
      <c r="A465">
        <v>481</v>
      </c>
      <c r="B465" t="s">
        <v>266</v>
      </c>
      <c r="C465" t="s">
        <v>267</v>
      </c>
      <c r="D465" t="s">
        <v>421</v>
      </c>
      <c r="E465" s="14">
        <v>0.515</v>
      </c>
      <c r="F465" s="14"/>
      <c r="G465" s="14">
        <v>0.64</v>
      </c>
      <c r="H465" s="14">
        <v>0.515</v>
      </c>
      <c r="I465" s="40">
        <v>11.9</v>
      </c>
      <c r="J465" t="s">
        <v>217</v>
      </c>
      <c r="K465" s="40">
        <f t="shared" si="42"/>
        <v>15.670602382128974</v>
      </c>
      <c r="L465" s="39">
        <f t="shared" si="43"/>
        <v>111.22023391871267</v>
      </c>
      <c r="M465" s="49">
        <f t="shared" si="44"/>
        <v>74.92511903398616</v>
      </c>
      <c r="N465" s="49">
        <f t="shared" si="45"/>
        <v>57.59169597388488</v>
      </c>
      <c r="O465" s="49">
        <f t="shared" si="46"/>
        <v>54.58616587599372</v>
      </c>
      <c r="P465" s="49">
        <f t="shared" si="47"/>
        <v>58.22267707374738</v>
      </c>
    </row>
    <row r="466" spans="1:16" ht="15">
      <c r="A466">
        <v>482</v>
      </c>
      <c r="B466" t="s">
        <v>29</v>
      </c>
      <c r="C466" t="s">
        <v>37</v>
      </c>
      <c r="D466" t="s">
        <v>457</v>
      </c>
      <c r="E466" s="14">
        <v>0.572440270090909</v>
      </c>
      <c r="F466" s="14">
        <v>0.65494379336</v>
      </c>
      <c r="G466" s="14">
        <v>0.64</v>
      </c>
      <c r="H466" s="14">
        <v>0.65494379336</v>
      </c>
      <c r="I466" s="40">
        <v>10.3</v>
      </c>
      <c r="J466" t="s">
        <v>217</v>
      </c>
      <c r="K466" s="40">
        <f t="shared" si="42"/>
        <v>14.037211742904992</v>
      </c>
      <c r="L466" s="39">
        <f t="shared" si="43"/>
        <v>83.3228911548353</v>
      </c>
      <c r="M466" s="49">
        <f t="shared" si="44"/>
        <v>50.73488557519791</v>
      </c>
      <c r="N466" s="49">
        <f t="shared" si="45"/>
        <v>49.59477375269501</v>
      </c>
      <c r="O466" s="49">
        <f t="shared" si="46"/>
        <v>47.307180143659394</v>
      </c>
      <c r="P466" s="49">
        <f t="shared" si="47"/>
        <v>49.68950366044941</v>
      </c>
    </row>
    <row r="467" spans="1:16" ht="15">
      <c r="A467">
        <v>483</v>
      </c>
      <c r="B467" t="s">
        <v>50</v>
      </c>
      <c r="C467" t="s">
        <v>51</v>
      </c>
      <c r="D467" t="s">
        <v>452</v>
      </c>
      <c r="E467" s="14">
        <v>0.6852189999999998</v>
      </c>
      <c r="F467" s="14">
        <v>0.61785</v>
      </c>
      <c r="G467" s="14">
        <v>0.6599999999999999</v>
      </c>
      <c r="H467" s="14">
        <v>0.61785</v>
      </c>
      <c r="I467" s="40">
        <v>10.4</v>
      </c>
      <c r="J467" t="s">
        <v>217</v>
      </c>
      <c r="K467" s="40">
        <f t="shared" si="42"/>
        <v>14.146507279138563</v>
      </c>
      <c r="L467" s="39">
        <f t="shared" si="43"/>
        <v>84.94866535306801</v>
      </c>
      <c r="M467" s="49">
        <f t="shared" si="44"/>
        <v>52.071754412778176</v>
      </c>
      <c r="N467" s="49">
        <f t="shared" si="45"/>
        <v>48.018706662589544</v>
      </c>
      <c r="O467" s="49">
        <f t="shared" si="46"/>
        <v>45.78752968857735</v>
      </c>
      <c r="P467" s="49">
        <f t="shared" si="47"/>
        <v>48.161974604619</v>
      </c>
    </row>
    <row r="468" spans="1:16" ht="15">
      <c r="A468">
        <v>484</v>
      </c>
      <c r="B468" t="s">
        <v>20</v>
      </c>
      <c r="C468" t="s">
        <v>19</v>
      </c>
      <c r="D468" t="s">
        <v>350</v>
      </c>
      <c r="E468" s="14">
        <v>0.6100528420666669</v>
      </c>
      <c r="F468" s="14">
        <v>0.5250412620547943</v>
      </c>
      <c r="G468" s="14">
        <v>0.42500000000000004</v>
      </c>
      <c r="H468" s="14">
        <v>0.5250412620547943</v>
      </c>
      <c r="I468" s="40">
        <v>11.6</v>
      </c>
      <c r="J468" t="s">
        <v>217</v>
      </c>
      <c r="K468" s="40">
        <f t="shared" si="42"/>
        <v>15.381769669846554</v>
      </c>
      <c r="L468" s="39">
        <f t="shared" si="43"/>
        <v>105.68317686676065</v>
      </c>
      <c r="M468" s="49">
        <f t="shared" si="44"/>
        <v>69.9236449894799</v>
      </c>
      <c r="N468" s="49">
        <f t="shared" si="45"/>
        <v>54.79522210857898</v>
      </c>
      <c r="O468" s="49">
        <f t="shared" si="46"/>
        <v>52.00119994410533</v>
      </c>
      <c r="P468" s="49">
        <f t="shared" si="47"/>
        <v>55.36318220327862</v>
      </c>
    </row>
    <row r="469" spans="1:16" ht="15">
      <c r="A469">
        <v>485</v>
      </c>
      <c r="B469" t="s">
        <v>68</v>
      </c>
      <c r="C469" t="s">
        <v>194</v>
      </c>
      <c r="D469" t="s">
        <v>383</v>
      </c>
      <c r="E469" s="14">
        <v>0.4423719585882353</v>
      </c>
      <c r="F469" s="14">
        <v>0.5297142857142857</v>
      </c>
      <c r="G469" s="14">
        <v>0.47</v>
      </c>
      <c r="H469" s="14">
        <v>0.5297142857142857</v>
      </c>
      <c r="I469" s="40">
        <v>13.9</v>
      </c>
      <c r="J469" t="s">
        <v>217</v>
      </c>
      <c r="K469" s="40">
        <f t="shared" si="42"/>
        <v>17.42792655962574</v>
      </c>
      <c r="L469" s="39">
        <f t="shared" si="43"/>
        <v>151.74677915002098</v>
      </c>
      <c r="M469" s="49">
        <f t="shared" si="44"/>
        <v>114.1053621398857</v>
      </c>
      <c r="N469" s="49">
        <f t="shared" si="45"/>
        <v>90.21379164492454</v>
      </c>
      <c r="O469" s="49">
        <f t="shared" si="46"/>
        <v>84.81339991639146</v>
      </c>
      <c r="P469" s="49">
        <f t="shared" si="47"/>
        <v>90.87037797732461</v>
      </c>
    </row>
    <row r="470" spans="1:16" ht="15">
      <c r="A470">
        <v>486</v>
      </c>
      <c r="B470" t="s">
        <v>33</v>
      </c>
      <c r="C470" t="s">
        <v>304</v>
      </c>
      <c r="D470" t="s">
        <v>499</v>
      </c>
      <c r="E470" s="14">
        <v>0.5553635116149732</v>
      </c>
      <c r="F470" s="14"/>
      <c r="G470" s="14">
        <v>0.64</v>
      </c>
      <c r="H470" s="14">
        <v>0.5553635116149732</v>
      </c>
      <c r="I470" s="40">
        <v>16.4</v>
      </c>
      <c r="J470" t="s">
        <v>217</v>
      </c>
      <c r="K470" s="40">
        <f t="shared" si="42"/>
        <v>19.298846459598685</v>
      </c>
      <c r="L470" s="39">
        <f t="shared" si="43"/>
        <v>211.24069002737767</v>
      </c>
      <c r="M470" s="49">
        <f t="shared" si="44"/>
        <v>178.26562785360395</v>
      </c>
      <c r="N470" s="49">
        <f t="shared" si="45"/>
        <v>147.7645150522768</v>
      </c>
      <c r="O470" s="49">
        <f t="shared" si="46"/>
        <v>137.84113290269912</v>
      </c>
      <c r="P470" s="49">
        <f t="shared" si="47"/>
        <v>146.8593889274998</v>
      </c>
    </row>
    <row r="471" spans="1:16" ht="15">
      <c r="A471">
        <v>487</v>
      </c>
      <c r="B471" t="s">
        <v>87</v>
      </c>
      <c r="C471" t="s">
        <v>138</v>
      </c>
      <c r="D471" t="s">
        <v>500</v>
      </c>
      <c r="E471" s="14">
        <v>0.589108696704762</v>
      </c>
      <c r="F471" s="14">
        <v>0.5433520127058823</v>
      </c>
      <c r="G471" s="14">
        <v>0.64</v>
      </c>
      <c r="H471" s="14">
        <v>0.5433520127058823</v>
      </c>
      <c r="I471" s="40">
        <v>18.1</v>
      </c>
      <c r="J471" t="s">
        <v>217</v>
      </c>
      <c r="K471" s="40">
        <f t="shared" si="42"/>
        <v>20.414555845730376</v>
      </c>
      <c r="L471" s="39">
        <f t="shared" si="43"/>
        <v>257.30429231063806</v>
      </c>
      <c r="M471" s="49">
        <f t="shared" si="44"/>
        <v>232.10316839058723</v>
      </c>
      <c r="N471" s="49">
        <f t="shared" si="45"/>
        <v>188.2294383588625</v>
      </c>
      <c r="O471" s="49">
        <f t="shared" si="46"/>
        <v>175.0286336661773</v>
      </c>
      <c r="P471" s="49">
        <f t="shared" si="47"/>
        <v>185.13293777340837</v>
      </c>
    </row>
    <row r="472" spans="1:16" ht="15">
      <c r="A472">
        <v>488</v>
      </c>
      <c r="B472" t="s">
        <v>134</v>
      </c>
      <c r="C472" t="s">
        <v>259</v>
      </c>
      <c r="D472" t="s">
        <v>501</v>
      </c>
      <c r="E472" s="14">
        <v>0.6488518691588784</v>
      </c>
      <c r="F472" s="14">
        <v>0.7250000000000001</v>
      </c>
      <c r="G472" s="14">
        <v>0.64</v>
      </c>
      <c r="H472" s="14">
        <v>0.7250000000000001</v>
      </c>
      <c r="I472" s="40">
        <v>12.1</v>
      </c>
      <c r="J472" t="s">
        <v>217</v>
      </c>
      <c r="K472" s="40">
        <f t="shared" si="42"/>
        <v>15.859140079841689</v>
      </c>
      <c r="L472" s="39">
        <f t="shared" si="43"/>
        <v>114.9901451030204</v>
      </c>
      <c r="M472" s="49">
        <f t="shared" si="44"/>
        <v>78.38280914286729</v>
      </c>
      <c r="N472" s="49">
        <f t="shared" si="45"/>
        <v>84.81721884862506</v>
      </c>
      <c r="O472" s="49">
        <f t="shared" si="46"/>
        <v>80.32304325520282</v>
      </c>
      <c r="P472" s="49">
        <f t="shared" si="47"/>
        <v>85.76176487854305</v>
      </c>
    </row>
    <row r="473" spans="1:16" ht="15">
      <c r="A473">
        <v>489</v>
      </c>
      <c r="B473" t="s">
        <v>67</v>
      </c>
      <c r="C473" t="s">
        <v>65</v>
      </c>
      <c r="D473" t="s">
        <v>384</v>
      </c>
      <c r="E473" s="14">
        <v>0.6973370872236726</v>
      </c>
      <c r="F473" s="14">
        <v>0.5587349583846154</v>
      </c>
      <c r="G473" s="14">
        <v>0.64</v>
      </c>
      <c r="H473" s="14">
        <v>0.5587349583846154</v>
      </c>
      <c r="I473" s="40">
        <v>67.6</v>
      </c>
      <c r="J473" t="s">
        <v>217</v>
      </c>
      <c r="K473" s="40">
        <f t="shared" si="42"/>
        <v>35.32033350424936</v>
      </c>
      <c r="L473" s="39">
        <f t="shared" si="43"/>
        <v>3589.081111167123</v>
      </c>
      <c r="M473" s="49">
        <f t="shared" si="44"/>
        <v>4715.237303045979</v>
      </c>
      <c r="N473" s="49">
        <f t="shared" si="45"/>
        <v>3932.1909228223603</v>
      </c>
      <c r="O473" s="49">
        <f t="shared" si="46"/>
        <v>5129.459508276125</v>
      </c>
      <c r="P473" s="49">
        <f t="shared" si="47"/>
        <v>4594.4058857419695</v>
      </c>
    </row>
    <row r="474" spans="1:16" ht="15">
      <c r="A474">
        <v>490</v>
      </c>
      <c r="B474" t="s">
        <v>202</v>
      </c>
      <c r="C474" t="s">
        <v>258</v>
      </c>
      <c r="D474" t="s">
        <v>406</v>
      </c>
      <c r="E474" s="14">
        <v>0.637867990413793</v>
      </c>
      <c r="F474" s="14">
        <v>0.43875703699999996</v>
      </c>
      <c r="G474" s="14">
        <v>0.4570091666249999</v>
      </c>
      <c r="H474" s="14">
        <v>0.43875703699999996</v>
      </c>
      <c r="I474" s="40">
        <v>14.1</v>
      </c>
      <c r="J474" t="s">
        <v>217</v>
      </c>
      <c r="K474" s="40">
        <f t="shared" si="42"/>
        <v>17.58952930800919</v>
      </c>
      <c r="L474" s="39">
        <f t="shared" si="43"/>
        <v>156.1450088650467</v>
      </c>
      <c r="M474" s="49">
        <f t="shared" si="44"/>
        <v>118.60181918430675</v>
      </c>
      <c r="N474" s="49">
        <f t="shared" si="45"/>
        <v>77.66773547480027</v>
      </c>
      <c r="O474" s="49">
        <f t="shared" si="46"/>
        <v>72.9641829412083</v>
      </c>
      <c r="P474" s="49">
        <f t="shared" si="47"/>
        <v>78.16671585619054</v>
      </c>
    </row>
    <row r="475" spans="1:16" ht="15">
      <c r="A475">
        <v>491</v>
      </c>
      <c r="B475" t="s">
        <v>69</v>
      </c>
      <c r="C475" t="s">
        <v>36</v>
      </c>
      <c r="D475" t="s">
        <v>144</v>
      </c>
      <c r="E475" s="14">
        <v>0.370867354</v>
      </c>
      <c r="F475" s="14">
        <v>0.34590770760869566</v>
      </c>
      <c r="G475" s="14">
        <v>0.32999999999999996</v>
      </c>
      <c r="H475" s="14">
        <v>0.34590770760869566</v>
      </c>
      <c r="I475" s="40">
        <v>24.1</v>
      </c>
      <c r="J475" t="s">
        <v>217</v>
      </c>
      <c r="K475" s="40">
        <f t="shared" si="42"/>
        <v>23.65318033969764</v>
      </c>
      <c r="L475" s="39">
        <f t="shared" si="43"/>
        <v>456.167107282872</v>
      </c>
      <c r="M475" s="49">
        <f t="shared" si="44"/>
        <v>491.14025602063487</v>
      </c>
      <c r="N475" s="49">
        <f t="shared" si="45"/>
        <v>253.56597026036667</v>
      </c>
      <c r="O475" s="49">
        <f t="shared" si="46"/>
        <v>236.38854004457352</v>
      </c>
      <c r="P475" s="49">
        <f t="shared" si="47"/>
        <v>242.0968812094947</v>
      </c>
    </row>
    <row r="476" spans="1:16" ht="15">
      <c r="A476">
        <v>492</v>
      </c>
      <c r="B476" t="s">
        <v>78</v>
      </c>
      <c r="C476" t="s">
        <v>79</v>
      </c>
      <c r="D476" t="s">
        <v>409</v>
      </c>
      <c r="E476" s="14">
        <v>0.7202020392692312</v>
      </c>
      <c r="F476" s="14">
        <v>0.8280959037910446</v>
      </c>
      <c r="G476" s="14">
        <v>0.64</v>
      </c>
      <c r="H476" s="14">
        <v>0.8280959037910446</v>
      </c>
      <c r="I476" s="40">
        <v>11.9</v>
      </c>
      <c r="J476" t="s">
        <v>217</v>
      </c>
      <c r="K476" s="40">
        <f t="shared" si="42"/>
        <v>15.670602382128974</v>
      </c>
      <c r="L476" s="39">
        <f t="shared" si="43"/>
        <v>111.22023391871267</v>
      </c>
      <c r="M476" s="49">
        <f t="shared" si="44"/>
        <v>74.92511903398616</v>
      </c>
      <c r="N476" s="49">
        <f t="shared" si="45"/>
        <v>92.60475248223936</v>
      </c>
      <c r="O476" s="49">
        <f t="shared" si="46"/>
        <v>87.77200070984252</v>
      </c>
      <c r="P476" s="49">
        <f t="shared" si="47"/>
        <v>93.61934056799808</v>
      </c>
    </row>
    <row r="477" spans="1:16" ht="15">
      <c r="A477">
        <v>493</v>
      </c>
      <c r="B477" t="s">
        <v>50</v>
      </c>
      <c r="C477" t="s">
        <v>51</v>
      </c>
      <c r="D477" t="s">
        <v>452</v>
      </c>
      <c r="E477" s="14">
        <v>0.6852189999999998</v>
      </c>
      <c r="F477" s="14">
        <v>0.61785</v>
      </c>
      <c r="G477" s="14">
        <v>0.6599999999999999</v>
      </c>
      <c r="H477" s="14">
        <v>0.61785</v>
      </c>
      <c r="I477" s="40">
        <v>10.9</v>
      </c>
      <c r="J477" t="s">
        <v>217</v>
      </c>
      <c r="K477" s="40">
        <f t="shared" si="42"/>
        <v>14.677684671827427</v>
      </c>
      <c r="L477" s="39">
        <f t="shared" si="43"/>
        <v>93.31315579325083</v>
      </c>
      <c r="M477" s="49">
        <f t="shared" si="44"/>
        <v>59.099112166119355</v>
      </c>
      <c r="N477" s="49">
        <f t="shared" si="45"/>
        <v>54.4990842564729</v>
      </c>
      <c r="O477" s="49">
        <f t="shared" si="46"/>
        <v>51.86842741166086</v>
      </c>
      <c r="P477" s="49">
        <f t="shared" si="47"/>
        <v>54.89072001447059</v>
      </c>
    </row>
    <row r="478" spans="1:16" ht="15">
      <c r="A478">
        <v>494</v>
      </c>
      <c r="B478" t="s">
        <v>78</v>
      </c>
      <c r="C478" t="s">
        <v>79</v>
      </c>
      <c r="D478" t="s">
        <v>329</v>
      </c>
      <c r="E478" s="14">
        <v>0.7202020392692312</v>
      </c>
      <c r="F478" s="14">
        <v>0.8280959037910446</v>
      </c>
      <c r="G478" s="14">
        <v>0.7583333333333333</v>
      </c>
      <c r="H478" s="14">
        <v>0.8280959037910446</v>
      </c>
      <c r="I478" s="40">
        <v>11.5</v>
      </c>
      <c r="J478" t="s">
        <v>217</v>
      </c>
      <c r="K478" s="40">
        <f t="shared" si="42"/>
        <v>15.283829664096439</v>
      </c>
      <c r="L478" s="39">
        <f t="shared" si="43"/>
        <v>103.86890710931253</v>
      </c>
      <c r="M478" s="49">
        <f t="shared" si="44"/>
        <v>68.30533035231748</v>
      </c>
      <c r="N478" s="49">
        <f t="shared" si="45"/>
        <v>84.42293174902719</v>
      </c>
      <c r="O478" s="49">
        <f t="shared" si="46"/>
        <v>80.15166354048631</v>
      </c>
      <c r="P478" s="49">
        <f t="shared" si="47"/>
        <v>85.27344986522529</v>
      </c>
    </row>
    <row r="479" spans="1:16" ht="15">
      <c r="A479">
        <v>495</v>
      </c>
      <c r="B479" t="s">
        <v>173</v>
      </c>
      <c r="C479" t="s">
        <v>185</v>
      </c>
      <c r="D479" t="s">
        <v>455</v>
      </c>
      <c r="E479" s="14">
        <v>0.7995079823082191</v>
      </c>
      <c r="F479" s="14">
        <v>0.8192344292857148</v>
      </c>
      <c r="G479" s="14">
        <v>0.825</v>
      </c>
      <c r="H479" s="14">
        <v>0.8192344292857148</v>
      </c>
      <c r="I479" s="40">
        <v>16.8</v>
      </c>
      <c r="J479" t="s">
        <v>217</v>
      </c>
      <c r="K479" s="40">
        <f t="shared" si="42"/>
        <v>19.571437963061022</v>
      </c>
      <c r="L479" s="39">
        <f t="shared" si="43"/>
        <v>221.6707776372958</v>
      </c>
      <c r="M479" s="49">
        <f t="shared" si="44"/>
        <v>190.17464924253505</v>
      </c>
      <c r="N479" s="49">
        <f t="shared" si="45"/>
        <v>232.53376154749134</v>
      </c>
      <c r="O479" s="49">
        <f t="shared" si="46"/>
        <v>216.71972858729717</v>
      </c>
      <c r="P479" s="49">
        <f t="shared" si="47"/>
        <v>230.54452984180872</v>
      </c>
    </row>
    <row r="480" spans="1:16" ht="15">
      <c r="A480">
        <v>496</v>
      </c>
      <c r="B480" t="s">
        <v>67</v>
      </c>
      <c r="C480" t="s">
        <v>57</v>
      </c>
      <c r="D480" t="s">
        <v>502</v>
      </c>
      <c r="E480" s="14">
        <v>0.6973370872236726</v>
      </c>
      <c r="F480" s="14">
        <v>0.6024999999999999</v>
      </c>
      <c r="G480" s="14">
        <v>0.6699999999999999</v>
      </c>
      <c r="H480" s="14">
        <v>0.6024999999999999</v>
      </c>
      <c r="I480" s="40">
        <v>30.2</v>
      </c>
      <c r="J480" t="s">
        <v>217</v>
      </c>
      <c r="K480" s="40">
        <f t="shared" si="42"/>
        <v>26.20550784859588</v>
      </c>
      <c r="L480" s="39">
        <f t="shared" si="43"/>
        <v>716.3145409450087</v>
      </c>
      <c r="M480" s="49">
        <f t="shared" si="44"/>
        <v>863.9665589101487</v>
      </c>
      <c r="N480" s="49">
        <f t="shared" si="45"/>
        <v>776.925151855768</v>
      </c>
      <c r="O480" s="49">
        <f t="shared" si="46"/>
        <v>739.7008182772055</v>
      </c>
      <c r="P480" s="49">
        <f t="shared" si="47"/>
        <v>733.6160851663534</v>
      </c>
    </row>
    <row r="481" spans="1:16" ht="15">
      <c r="A481">
        <v>497</v>
      </c>
      <c r="B481" t="s">
        <v>18</v>
      </c>
      <c r="C481" t="s">
        <v>42</v>
      </c>
      <c r="D481" t="s">
        <v>488</v>
      </c>
      <c r="E481" s="14">
        <v>0.5025834383168316</v>
      </c>
      <c r="F481" s="14">
        <v>0.6013026787200001</v>
      </c>
      <c r="G481" s="14">
        <v>0.64</v>
      </c>
      <c r="H481" s="14">
        <v>0.6013026787200001</v>
      </c>
      <c r="I481" s="40">
        <v>35</v>
      </c>
      <c r="J481" t="s">
        <v>217</v>
      </c>
      <c r="K481" s="40">
        <f t="shared" si="42"/>
        <v>27.87409727156824</v>
      </c>
      <c r="L481" s="39">
        <f t="shared" si="43"/>
        <v>962.1127501618741</v>
      </c>
      <c r="M481" s="49">
        <f t="shared" si="44"/>
        <v>1229.0579550114126</v>
      </c>
      <c r="N481" s="49">
        <f t="shared" si="45"/>
        <v>1103.0385681350563</v>
      </c>
      <c r="O481" s="49">
        <f t="shared" si="46"/>
        <v>1078.1065361553608</v>
      </c>
      <c r="P481" s="49">
        <f t="shared" si="47"/>
        <v>1046.0088666322222</v>
      </c>
    </row>
    <row r="482" spans="1:16" ht="15">
      <c r="A482">
        <v>498</v>
      </c>
      <c r="B482" t="s">
        <v>173</v>
      </c>
      <c r="C482" t="s">
        <v>185</v>
      </c>
      <c r="D482" t="s">
        <v>503</v>
      </c>
      <c r="E482" s="14">
        <v>0.7995079823082191</v>
      </c>
      <c r="F482" s="14">
        <v>0.8192344292857148</v>
      </c>
      <c r="G482" s="14">
        <v>0.64</v>
      </c>
      <c r="H482" s="14">
        <v>0.8192344292857148</v>
      </c>
      <c r="I482" s="40">
        <v>11</v>
      </c>
      <c r="J482" t="s">
        <v>217</v>
      </c>
      <c r="K482" s="40">
        <f t="shared" si="42"/>
        <v>14.780991325895167</v>
      </c>
      <c r="L482" s="39">
        <f t="shared" si="43"/>
        <v>95.03317777109125</v>
      </c>
      <c r="M482" s="49">
        <f t="shared" si="44"/>
        <v>60.57419482592856</v>
      </c>
      <c r="N482" s="49">
        <f t="shared" si="45"/>
        <v>74.06636705621085</v>
      </c>
      <c r="O482" s="49">
        <f t="shared" si="46"/>
        <v>70.4631868114776</v>
      </c>
      <c r="P482" s="49">
        <f t="shared" si="47"/>
        <v>74.64529789654993</v>
      </c>
    </row>
    <row r="483" spans="1:16" ht="15">
      <c r="A483">
        <v>500</v>
      </c>
      <c r="B483" t="s">
        <v>20</v>
      </c>
      <c r="C483" t="s">
        <v>261</v>
      </c>
      <c r="D483" t="s">
        <v>413</v>
      </c>
      <c r="E483" s="14">
        <v>0.6100528420666669</v>
      </c>
      <c r="F483" s="14"/>
      <c r="G483" s="14">
        <v>0.64</v>
      </c>
      <c r="H483" s="14">
        <v>0.6100528420666669</v>
      </c>
      <c r="I483" s="40">
        <v>13.6</v>
      </c>
      <c r="J483" t="s">
        <v>217</v>
      </c>
      <c r="K483" s="40">
        <f t="shared" si="42"/>
        <v>17.181109495497573</v>
      </c>
      <c r="L483" s="39">
        <f t="shared" si="43"/>
        <v>145.267244301992</v>
      </c>
      <c r="M483" s="49">
        <f t="shared" si="44"/>
        <v>107.56220689945748</v>
      </c>
      <c r="N483" s="49">
        <f t="shared" si="45"/>
        <v>97.93825375817444</v>
      </c>
      <c r="O483" s="49">
        <f t="shared" si="46"/>
        <v>92.18099894103979</v>
      </c>
      <c r="P483" s="49">
        <f t="shared" si="47"/>
        <v>98.76471263308767</v>
      </c>
    </row>
    <row r="484" spans="1:16" ht="15">
      <c r="A484">
        <v>501</v>
      </c>
      <c r="B484" t="s">
        <v>173</v>
      </c>
      <c r="C484" t="s">
        <v>185</v>
      </c>
      <c r="D484" t="s">
        <v>352</v>
      </c>
      <c r="E484" s="14">
        <v>0.7995079823082191</v>
      </c>
      <c r="F484" s="14">
        <v>0.8192344292857148</v>
      </c>
      <c r="G484" s="14">
        <v>0.6416666666666666</v>
      </c>
      <c r="H484" s="14">
        <v>0.8192344292857148</v>
      </c>
      <c r="I484" s="40">
        <v>12.1</v>
      </c>
      <c r="J484" t="s">
        <v>217</v>
      </c>
      <c r="K484" s="40">
        <f t="shared" si="42"/>
        <v>15.859140079841689</v>
      </c>
      <c r="L484" s="39">
        <f t="shared" si="43"/>
        <v>114.9901451030204</v>
      </c>
      <c r="M484" s="49">
        <f t="shared" si="44"/>
        <v>78.38280914286729</v>
      </c>
      <c r="N484" s="49">
        <f t="shared" si="45"/>
        <v>95.84163569248953</v>
      </c>
      <c r="O484" s="49">
        <f t="shared" si="46"/>
        <v>90.76331379264532</v>
      </c>
      <c r="P484" s="49">
        <f t="shared" si="47"/>
        <v>96.90895242042605</v>
      </c>
    </row>
    <row r="485" spans="1:16" ht="15">
      <c r="A485">
        <v>503</v>
      </c>
      <c r="B485" t="s">
        <v>29</v>
      </c>
      <c r="C485" t="s">
        <v>37</v>
      </c>
      <c r="D485" t="s">
        <v>457</v>
      </c>
      <c r="E485" s="14">
        <v>0.572440270090909</v>
      </c>
      <c r="F485" s="14">
        <v>0.65494379336</v>
      </c>
      <c r="G485" s="14">
        <v>0.64</v>
      </c>
      <c r="H485" s="14">
        <v>0.65494379336</v>
      </c>
      <c r="I485" s="40">
        <v>12.4</v>
      </c>
      <c r="J485" t="s">
        <v>217</v>
      </c>
      <c r="K485" s="40">
        <f t="shared" si="42"/>
        <v>16.13618249817553</v>
      </c>
      <c r="L485" s="39">
        <f t="shared" si="43"/>
        <v>120.76282160399167</v>
      </c>
      <c r="M485" s="49">
        <f t="shared" si="44"/>
        <v>83.75686692286739</v>
      </c>
      <c r="N485" s="49">
        <f t="shared" si="45"/>
        <v>81.87468677971862</v>
      </c>
      <c r="O485" s="49">
        <f t="shared" si="46"/>
        <v>77.43852180495199</v>
      </c>
      <c r="P485" s="49">
        <f t="shared" si="47"/>
        <v>82.78535693312206</v>
      </c>
    </row>
    <row r="486" spans="1:16" ht="15">
      <c r="A486">
        <v>504</v>
      </c>
      <c r="B486" t="s">
        <v>78</v>
      </c>
      <c r="C486" t="s">
        <v>79</v>
      </c>
      <c r="D486" t="s">
        <v>327</v>
      </c>
      <c r="E486" s="14">
        <v>0.7202020392692312</v>
      </c>
      <c r="F486" s="14">
        <v>0.8280959037910446</v>
      </c>
      <c r="G486" s="14">
        <v>0.8520137438333332</v>
      </c>
      <c r="H486" s="14">
        <v>0.8280959037910446</v>
      </c>
      <c r="I486" s="40">
        <v>11.3</v>
      </c>
      <c r="J486" t="s">
        <v>217</v>
      </c>
      <c r="K486" s="40">
        <f t="shared" si="42"/>
        <v>15.085368433325351</v>
      </c>
      <c r="L486" s="39">
        <f t="shared" si="43"/>
        <v>100.28749148422018</v>
      </c>
      <c r="M486" s="49">
        <f t="shared" si="44"/>
        <v>65.14118812098067</v>
      </c>
      <c r="N486" s="49">
        <f t="shared" si="45"/>
        <v>80.51216574785961</v>
      </c>
      <c r="O486" s="49">
        <f t="shared" si="46"/>
        <v>76.50212957257057</v>
      </c>
      <c r="P486" s="49">
        <f t="shared" si="47"/>
        <v>81.26410792199022</v>
      </c>
    </row>
    <row r="487" spans="1:16" ht="15">
      <c r="A487">
        <v>505</v>
      </c>
      <c r="B487" t="s">
        <v>233</v>
      </c>
      <c r="C487" t="s">
        <v>234</v>
      </c>
      <c r="D487" t="s">
        <v>347</v>
      </c>
      <c r="E487" s="14">
        <v>0.7019904844857141</v>
      </c>
      <c r="F487" s="14">
        <v>0.7039888985666666</v>
      </c>
      <c r="G487" s="14">
        <v>0.6758826998333333</v>
      </c>
      <c r="H487" s="14">
        <v>0.7039888985666666</v>
      </c>
      <c r="I487" s="40">
        <v>11.2</v>
      </c>
      <c r="J487" t="s">
        <v>217</v>
      </c>
      <c r="K487" s="40">
        <f t="shared" si="42"/>
        <v>14.984816660141464</v>
      </c>
      <c r="L487" s="39">
        <f t="shared" si="43"/>
        <v>98.5203456165759</v>
      </c>
      <c r="M487" s="49">
        <f t="shared" si="44"/>
        <v>63.59509574226204</v>
      </c>
      <c r="N487" s="49">
        <f t="shared" si="45"/>
        <v>66.8212558296071</v>
      </c>
      <c r="O487" s="49">
        <f t="shared" si="46"/>
        <v>63.519153118582146</v>
      </c>
      <c r="P487" s="49">
        <f t="shared" si="47"/>
        <v>67.41532260095184</v>
      </c>
    </row>
    <row r="488" spans="1:16" ht="15">
      <c r="A488">
        <v>506</v>
      </c>
      <c r="B488" t="s">
        <v>38</v>
      </c>
      <c r="C488" t="s">
        <v>269</v>
      </c>
      <c r="D488" t="s">
        <v>504</v>
      </c>
      <c r="E488" s="14">
        <v>0.6298370838271606</v>
      </c>
      <c r="F488" s="14">
        <v>0.6785714285714286</v>
      </c>
      <c r="G488" s="14">
        <v>0.64</v>
      </c>
      <c r="H488" s="14">
        <v>0.6785714285714286</v>
      </c>
      <c r="I488" s="40">
        <v>19.5</v>
      </c>
      <c r="J488" t="s">
        <v>217</v>
      </c>
      <c r="K488" s="40">
        <f t="shared" si="42"/>
        <v>21.257328434524453</v>
      </c>
      <c r="L488" s="39">
        <f t="shared" si="43"/>
        <v>298.6476516318797</v>
      </c>
      <c r="M488" s="49">
        <f t="shared" si="44"/>
        <v>282.853879240557</v>
      </c>
      <c r="N488" s="49">
        <f t="shared" si="45"/>
        <v>286.4724789749777</v>
      </c>
      <c r="O488" s="49">
        <f t="shared" si="46"/>
        <v>266.0399813955314</v>
      </c>
      <c r="P488" s="49">
        <f t="shared" si="47"/>
        <v>279.4337135247916</v>
      </c>
    </row>
    <row r="489" spans="1:16" ht="15">
      <c r="A489">
        <v>507</v>
      </c>
      <c r="B489" t="s">
        <v>25</v>
      </c>
      <c r="C489" t="s">
        <v>24</v>
      </c>
      <c r="D489" t="s">
        <v>450</v>
      </c>
      <c r="E489" s="14">
        <v>0.7696570196103286</v>
      </c>
      <c r="F489" s="14">
        <v>0.7832335102884614</v>
      </c>
      <c r="G489" s="14">
        <v>0.8049625</v>
      </c>
      <c r="H489" s="14">
        <v>0.7832335102884614</v>
      </c>
      <c r="I489" s="40">
        <v>14.7</v>
      </c>
      <c r="J489" t="s">
        <v>217</v>
      </c>
      <c r="K489" s="40">
        <f t="shared" si="42"/>
        <v>18.06093084969242</v>
      </c>
      <c r="L489" s="39">
        <f t="shared" si="43"/>
        <v>169.71668912855458</v>
      </c>
      <c r="M489" s="49">
        <f t="shared" si="44"/>
        <v>132.7441472848585</v>
      </c>
      <c r="N489" s="49">
        <f t="shared" si="45"/>
        <v>155.1786036539825</v>
      </c>
      <c r="O489" s="49">
        <f t="shared" si="46"/>
        <v>145.47306305202574</v>
      </c>
      <c r="P489" s="49">
        <f t="shared" si="47"/>
        <v>155.72967849277822</v>
      </c>
    </row>
    <row r="490" spans="1:16" ht="15">
      <c r="A490">
        <v>508</v>
      </c>
      <c r="B490" t="s">
        <v>17</v>
      </c>
      <c r="C490" t="s">
        <v>273</v>
      </c>
      <c r="D490" t="s">
        <v>442</v>
      </c>
      <c r="E490" s="14">
        <v>0.462706368</v>
      </c>
      <c r="F490" s="14">
        <v>0.65</v>
      </c>
      <c r="G490" s="14">
        <v>0.64</v>
      </c>
      <c r="H490" s="14">
        <v>0.65</v>
      </c>
      <c r="I490" s="40">
        <v>21.4</v>
      </c>
      <c r="J490" t="s">
        <v>217</v>
      </c>
      <c r="K490" s="40">
        <f t="shared" si="42"/>
        <v>22.309078109978536</v>
      </c>
      <c r="L490" s="39">
        <f t="shared" si="43"/>
        <v>359.68094290949534</v>
      </c>
      <c r="M490" s="49">
        <f t="shared" si="44"/>
        <v>361.14429008330285</v>
      </c>
      <c r="N490" s="49">
        <f t="shared" si="45"/>
        <v>350.363863513652</v>
      </c>
      <c r="O490" s="49">
        <f t="shared" si="46"/>
        <v>325.4230454325692</v>
      </c>
      <c r="P490" s="49">
        <f t="shared" si="47"/>
        <v>338.3201422838403</v>
      </c>
    </row>
    <row r="491" spans="1:16" ht="15">
      <c r="A491">
        <v>509</v>
      </c>
      <c r="B491" t="s">
        <v>305</v>
      </c>
      <c r="C491" t="s">
        <v>261</v>
      </c>
      <c r="D491" t="s">
        <v>413</v>
      </c>
      <c r="E491" s="14">
        <v>0.6077692307692308</v>
      </c>
      <c r="F491" s="14"/>
      <c r="G491" s="14">
        <v>0.64</v>
      </c>
      <c r="H491" s="14">
        <v>0.6077692307692308</v>
      </c>
      <c r="I491" s="40">
        <v>11.4</v>
      </c>
      <c r="J491" t="s">
        <v>217</v>
      </c>
      <c r="K491" s="40">
        <f t="shared" si="42"/>
        <v>15.185034276289885</v>
      </c>
      <c r="L491" s="39">
        <f t="shared" si="43"/>
        <v>102.07034531513239</v>
      </c>
      <c r="M491" s="49">
        <f t="shared" si="44"/>
        <v>66.71122193425336</v>
      </c>
      <c r="N491" s="49">
        <f t="shared" si="45"/>
        <v>60.51496722187552</v>
      </c>
      <c r="O491" s="49">
        <f t="shared" si="46"/>
        <v>57.47717683467045</v>
      </c>
      <c r="P491" s="49">
        <f t="shared" si="47"/>
        <v>61.10398242273914</v>
      </c>
    </row>
    <row r="492" spans="1:16" ht="15">
      <c r="A492">
        <v>510</v>
      </c>
      <c r="B492" t="s">
        <v>169</v>
      </c>
      <c r="C492" t="s">
        <v>170</v>
      </c>
      <c r="D492" t="s">
        <v>375</v>
      </c>
      <c r="E492" s="14">
        <v>0.5601710820000002</v>
      </c>
      <c r="F492" s="14">
        <v>0.5784507843137254</v>
      </c>
      <c r="G492" s="14">
        <v>0.5466666666666667</v>
      </c>
      <c r="H492" s="14">
        <v>0.5784507843137254</v>
      </c>
      <c r="I492" s="40">
        <v>21.6</v>
      </c>
      <c r="J492" t="s">
        <v>217</v>
      </c>
      <c r="K492" s="40">
        <f t="shared" si="42"/>
        <v>22.414306775774627</v>
      </c>
      <c r="L492" s="39">
        <f t="shared" si="43"/>
        <v>366.43536711471353</v>
      </c>
      <c r="M492" s="49">
        <f t="shared" si="44"/>
        <v>370.0193916032808</v>
      </c>
      <c r="N492" s="49">
        <f t="shared" si="45"/>
        <v>319.4597123644854</v>
      </c>
      <c r="O492" s="49">
        <f t="shared" si="46"/>
        <v>296.75971292191065</v>
      </c>
      <c r="P492" s="49">
        <f t="shared" si="47"/>
        <v>308.18007434409526</v>
      </c>
    </row>
    <row r="493" spans="1:16" ht="15">
      <c r="A493">
        <v>511</v>
      </c>
      <c r="B493" t="s">
        <v>50</v>
      </c>
      <c r="C493" t="s">
        <v>51</v>
      </c>
      <c r="D493" t="s">
        <v>323</v>
      </c>
      <c r="E493" s="14">
        <v>0.6852189999999998</v>
      </c>
      <c r="F493" s="14">
        <v>0.61785</v>
      </c>
      <c r="G493" s="14">
        <v>0.64</v>
      </c>
      <c r="H493" s="14">
        <v>0.61785</v>
      </c>
      <c r="I493" s="40">
        <v>11.7</v>
      </c>
      <c r="J493" t="s">
        <v>217</v>
      </c>
      <c r="K493" s="40">
        <f t="shared" si="42"/>
        <v>15.47886897848357</v>
      </c>
      <c r="L493" s="39">
        <f t="shared" si="43"/>
        <v>107.51315458747668</v>
      </c>
      <c r="M493" s="49">
        <f t="shared" si="44"/>
        <v>71.56629590472117</v>
      </c>
      <c r="N493" s="49">
        <f t="shared" si="45"/>
        <v>65.99587451452534</v>
      </c>
      <c r="O493" s="49">
        <f t="shared" si="46"/>
        <v>62.60446324773087</v>
      </c>
      <c r="P493" s="49">
        <f t="shared" si="47"/>
        <v>66.69592897907152</v>
      </c>
    </row>
    <row r="494" spans="1:16" ht="15">
      <c r="A494">
        <v>512</v>
      </c>
      <c r="B494" t="s">
        <v>18</v>
      </c>
      <c r="C494" t="s">
        <v>42</v>
      </c>
      <c r="D494" t="s">
        <v>371</v>
      </c>
      <c r="E494" s="14">
        <v>0.5025834383168316</v>
      </c>
      <c r="F494" s="14">
        <v>0.6013026787200001</v>
      </c>
      <c r="G494" s="14">
        <v>0.6733333333333333</v>
      </c>
      <c r="H494" s="14">
        <v>0.6013026787200001</v>
      </c>
      <c r="I494" s="40">
        <v>32.1</v>
      </c>
      <c r="J494" t="s">
        <v>217</v>
      </c>
      <c r="K494" s="40">
        <f t="shared" si="42"/>
        <v>26.89569941289809</v>
      </c>
      <c r="L494" s="39">
        <f t="shared" si="43"/>
        <v>809.2821215463647</v>
      </c>
      <c r="M494" s="49">
        <f t="shared" si="44"/>
        <v>1001.3670100423016</v>
      </c>
      <c r="N494" s="49">
        <f t="shared" si="45"/>
        <v>898.6935306272734</v>
      </c>
      <c r="O494" s="49">
        <f t="shared" si="46"/>
        <v>863.8143201174695</v>
      </c>
      <c r="P494" s="49">
        <f t="shared" si="47"/>
        <v>848.9681024767192</v>
      </c>
    </row>
    <row r="495" spans="1:16" ht="15">
      <c r="A495">
        <v>513</v>
      </c>
      <c r="B495" t="s">
        <v>29</v>
      </c>
      <c r="C495" t="s">
        <v>37</v>
      </c>
      <c r="D495" t="s">
        <v>457</v>
      </c>
      <c r="E495" s="14">
        <v>0.572440270090909</v>
      </c>
      <c r="F495" s="14">
        <v>0.65494379336</v>
      </c>
      <c r="G495" s="14">
        <v>0.64</v>
      </c>
      <c r="H495" s="14">
        <v>0.65494379336</v>
      </c>
      <c r="I495" s="40">
        <v>23.5</v>
      </c>
      <c r="J495" t="s">
        <v>217</v>
      </c>
      <c r="K495" s="40">
        <f t="shared" si="42"/>
        <v>23.367988764050082</v>
      </c>
      <c r="L495" s="39">
        <f t="shared" si="43"/>
        <v>433.73613573624084</v>
      </c>
      <c r="M495" s="49">
        <f t="shared" si="44"/>
        <v>460.3558934431641</v>
      </c>
      <c r="N495" s="49">
        <f t="shared" si="45"/>
        <v>450.01079872731015</v>
      </c>
      <c r="O495" s="49">
        <f t="shared" si="46"/>
        <v>419.0411853323981</v>
      </c>
      <c r="P495" s="49">
        <f t="shared" si="47"/>
        <v>430.59245721826653</v>
      </c>
    </row>
    <row r="496" spans="1:16" ht="15">
      <c r="A496">
        <v>514</v>
      </c>
      <c r="B496" t="s">
        <v>20</v>
      </c>
      <c r="C496" t="s">
        <v>261</v>
      </c>
      <c r="D496" t="s">
        <v>413</v>
      </c>
      <c r="E496" s="14">
        <v>0.6100528420666669</v>
      </c>
      <c r="F496" s="14"/>
      <c r="G496" s="14">
        <v>0.64</v>
      </c>
      <c r="H496" s="14">
        <v>0.6100528420666669</v>
      </c>
      <c r="I496" s="40">
        <v>23.6</v>
      </c>
      <c r="J496" t="s">
        <v>217</v>
      </c>
      <c r="K496" s="40">
        <f t="shared" si="42"/>
        <v>23.416022806501054</v>
      </c>
      <c r="L496" s="39">
        <f t="shared" si="43"/>
        <v>437.4353610858428</v>
      </c>
      <c r="M496" s="49">
        <f t="shared" si="44"/>
        <v>465.41164506845973</v>
      </c>
      <c r="N496" s="49">
        <f t="shared" si="45"/>
        <v>423.7696967237861</v>
      </c>
      <c r="O496" s="49">
        <f t="shared" si="46"/>
        <v>394.6769341299968</v>
      </c>
      <c r="P496" s="49">
        <f t="shared" si="47"/>
        <v>405.3310936042173</v>
      </c>
    </row>
    <row r="497" spans="1:16" ht="15">
      <c r="A497">
        <v>515</v>
      </c>
      <c r="B497" t="s">
        <v>30</v>
      </c>
      <c r="C497" t="s">
        <v>262</v>
      </c>
      <c r="D497" t="s">
        <v>415</v>
      </c>
      <c r="E497" s="14">
        <v>0.6089372227654867</v>
      </c>
      <c r="F497" s="14"/>
      <c r="G497" s="14">
        <v>0.64</v>
      </c>
      <c r="H497" s="14">
        <v>0.6089372227654867</v>
      </c>
      <c r="I497" s="40">
        <v>24.9</v>
      </c>
      <c r="J497" t="s">
        <v>217</v>
      </c>
      <c r="K497" s="40">
        <f t="shared" si="42"/>
        <v>24.022584592860127</v>
      </c>
      <c r="L497" s="39">
        <f t="shared" si="43"/>
        <v>486.95471528805183</v>
      </c>
      <c r="M497" s="49">
        <f t="shared" si="44"/>
        <v>533.860089112889</v>
      </c>
      <c r="N497" s="49">
        <f t="shared" si="45"/>
        <v>485.20489553692215</v>
      </c>
      <c r="O497" s="49">
        <f t="shared" si="46"/>
        <v>453.1592819868072</v>
      </c>
      <c r="P497" s="49">
        <f t="shared" si="47"/>
        <v>462.05776717155436</v>
      </c>
    </row>
    <row r="498" spans="1:16" ht="15">
      <c r="A498">
        <v>516</v>
      </c>
      <c r="B498" t="s">
        <v>78</v>
      </c>
      <c r="C498" t="s">
        <v>261</v>
      </c>
      <c r="D498" t="s">
        <v>413</v>
      </c>
      <c r="E498" s="14">
        <v>0.7202020392692312</v>
      </c>
      <c r="F498" s="14"/>
      <c r="G498" s="14">
        <v>0.64</v>
      </c>
      <c r="H498" s="14">
        <v>0.7202020392692312</v>
      </c>
      <c r="I498" s="40">
        <v>16.5</v>
      </c>
      <c r="J498" t="s">
        <v>217</v>
      </c>
      <c r="K498" s="40">
        <f t="shared" si="42"/>
        <v>19.36761262881472</v>
      </c>
      <c r="L498" s="39">
        <f t="shared" si="43"/>
        <v>213.8246499849553</v>
      </c>
      <c r="M498" s="49">
        <f t="shared" si="44"/>
        <v>181.19952844801935</v>
      </c>
      <c r="N498" s="49">
        <f t="shared" si="45"/>
        <v>194.77652224311433</v>
      </c>
      <c r="O498" s="49">
        <f t="shared" si="46"/>
        <v>181.6528613317463</v>
      </c>
      <c r="P498" s="49">
        <f t="shared" si="47"/>
        <v>193.46555464084472</v>
      </c>
    </row>
    <row r="499" spans="1:16" ht="15">
      <c r="A499">
        <v>517</v>
      </c>
      <c r="B499" t="s">
        <v>33</v>
      </c>
      <c r="C499" t="s">
        <v>306</v>
      </c>
      <c r="D499" t="s">
        <v>505</v>
      </c>
      <c r="E499" s="14">
        <v>0.5553635116149732</v>
      </c>
      <c r="F499" s="14">
        <v>0.5155367766500001</v>
      </c>
      <c r="G499" s="14">
        <v>0.5709669416250001</v>
      </c>
      <c r="H499" s="14">
        <v>0.5155367766500001</v>
      </c>
      <c r="I499" s="40">
        <v>35.9</v>
      </c>
      <c r="J499" t="s">
        <v>217</v>
      </c>
      <c r="K499" s="40">
        <f t="shared" si="42"/>
        <v>28.161300286630762</v>
      </c>
      <c r="L499" s="39">
        <f t="shared" si="43"/>
        <v>1012.2290069682653</v>
      </c>
      <c r="M499" s="49">
        <f t="shared" si="44"/>
        <v>1303.906804829292</v>
      </c>
      <c r="N499" s="49">
        <f t="shared" si="45"/>
        <v>1003.3013600204387</v>
      </c>
      <c r="O499" s="49">
        <f t="shared" si="46"/>
        <v>986.2045479400065</v>
      </c>
      <c r="P499" s="49">
        <f t="shared" si="47"/>
        <v>953.249486258673</v>
      </c>
    </row>
    <row r="500" spans="1:16" ht="15">
      <c r="A500">
        <v>518</v>
      </c>
      <c r="B500" t="s">
        <v>67</v>
      </c>
      <c r="C500" t="s">
        <v>44</v>
      </c>
      <c r="D500" t="s">
        <v>423</v>
      </c>
      <c r="E500" s="14">
        <v>0.6973370872236726</v>
      </c>
      <c r="F500" s="14">
        <v>0.5793855554054055</v>
      </c>
      <c r="G500" s="14">
        <v>0.64</v>
      </c>
      <c r="H500" s="14">
        <v>0.5793855554054055</v>
      </c>
      <c r="I500" s="40">
        <v>11.6</v>
      </c>
      <c r="J500" t="s">
        <v>217</v>
      </c>
      <c r="K500" s="40">
        <f t="shared" si="42"/>
        <v>15.381769669846554</v>
      </c>
      <c r="L500" s="39">
        <f t="shared" si="43"/>
        <v>105.68317686676065</v>
      </c>
      <c r="M500" s="49">
        <f t="shared" si="44"/>
        <v>69.9236449894799</v>
      </c>
      <c r="N500" s="49">
        <f t="shared" si="45"/>
        <v>60.46679087791076</v>
      </c>
      <c r="O500" s="49">
        <f t="shared" si="46"/>
        <v>57.383573994644856</v>
      </c>
      <c r="P500" s="49">
        <f t="shared" si="47"/>
        <v>61.09353757135695</v>
      </c>
    </row>
    <row r="501" spans="1:16" ht="15">
      <c r="A501">
        <v>519</v>
      </c>
      <c r="B501" t="s">
        <v>278</v>
      </c>
      <c r="C501" t="s">
        <v>279</v>
      </c>
      <c r="D501" t="s">
        <v>451</v>
      </c>
      <c r="E501" s="14">
        <v>0.6868325906513765</v>
      </c>
      <c r="F501" s="14">
        <v>0.416026770173913</v>
      </c>
      <c r="G501" s="14">
        <v>0.64</v>
      </c>
      <c r="H501" s="14">
        <v>0.416026770173913</v>
      </c>
      <c r="I501" s="40">
        <v>10</v>
      </c>
      <c r="J501" t="s">
        <v>217</v>
      </c>
      <c r="K501" s="40">
        <f t="shared" si="42"/>
        <v>13.702842571948645</v>
      </c>
      <c r="L501" s="39">
        <f t="shared" si="43"/>
        <v>78.53981633974483</v>
      </c>
      <c r="M501" s="49">
        <f t="shared" si="44"/>
        <v>46.85882172601384</v>
      </c>
      <c r="N501" s="49">
        <f t="shared" si="45"/>
        <v>29.09630486093839</v>
      </c>
      <c r="O501" s="49">
        <f t="shared" si="46"/>
        <v>27.78213556461743</v>
      </c>
      <c r="P501" s="49">
        <f t="shared" si="47"/>
        <v>29.042718995391525</v>
      </c>
    </row>
    <row r="502" spans="1:16" ht="15">
      <c r="A502">
        <v>520</v>
      </c>
      <c r="B502" t="s">
        <v>173</v>
      </c>
      <c r="C502" t="s">
        <v>185</v>
      </c>
      <c r="D502" t="s">
        <v>412</v>
      </c>
      <c r="E502" s="14">
        <v>0.7995079823082191</v>
      </c>
      <c r="F502" s="14">
        <v>0.8192344292857148</v>
      </c>
      <c r="G502" s="14">
        <v>0.8164328482000001</v>
      </c>
      <c r="H502" s="14">
        <v>0.8192344292857148</v>
      </c>
      <c r="I502" s="40">
        <v>10.1</v>
      </c>
      <c r="J502" t="s">
        <v>217</v>
      </c>
      <c r="K502" s="40">
        <f t="shared" si="42"/>
        <v>13.815400714559681</v>
      </c>
      <c r="L502" s="39">
        <f t="shared" si="43"/>
        <v>80.1184666481737</v>
      </c>
      <c r="M502" s="49">
        <f t="shared" si="44"/>
        <v>48.12857025521274</v>
      </c>
      <c r="N502" s="49">
        <f t="shared" si="45"/>
        <v>58.848629530397965</v>
      </c>
      <c r="O502" s="49">
        <f t="shared" si="46"/>
        <v>56.17245394556203</v>
      </c>
      <c r="P502" s="49">
        <f t="shared" si="47"/>
        <v>58.81928714349716</v>
      </c>
    </row>
    <row r="503" spans="1:16" ht="15">
      <c r="A503">
        <v>521</v>
      </c>
      <c r="B503" t="s">
        <v>202</v>
      </c>
      <c r="C503" t="s">
        <v>258</v>
      </c>
      <c r="D503" t="s">
        <v>406</v>
      </c>
      <c r="E503" s="14">
        <v>0.637867990413793</v>
      </c>
      <c r="F503" s="14">
        <v>0.43875703699999996</v>
      </c>
      <c r="G503" s="14">
        <v>0.4570091666249999</v>
      </c>
      <c r="H503" s="14">
        <v>0.43875703699999996</v>
      </c>
      <c r="I503" s="40">
        <v>38.8</v>
      </c>
      <c r="J503" t="s">
        <v>217</v>
      </c>
      <c r="K503" s="40">
        <f t="shared" si="42"/>
        <v>29.040049829869822</v>
      </c>
      <c r="L503" s="39">
        <f t="shared" si="43"/>
        <v>1182.3698111050544</v>
      </c>
      <c r="M503" s="49">
        <f t="shared" si="44"/>
        <v>1557.6371946189909</v>
      </c>
      <c r="N503" s="49">
        <f t="shared" si="45"/>
        <v>1020.0362391522697</v>
      </c>
      <c r="O503" s="49">
        <f t="shared" si="46"/>
        <v>1022.568136467497</v>
      </c>
      <c r="P503" s="49">
        <f t="shared" si="47"/>
        <v>977.2152387225484</v>
      </c>
    </row>
    <row r="504" spans="1:16" ht="15">
      <c r="A504">
        <v>522</v>
      </c>
      <c r="B504" t="s">
        <v>30</v>
      </c>
      <c r="C504" t="s">
        <v>240</v>
      </c>
      <c r="D504" t="s">
        <v>361</v>
      </c>
      <c r="E504" s="14">
        <v>0.6089372227654867</v>
      </c>
      <c r="F504" s="14">
        <v>0.6314641128571429</v>
      </c>
      <c r="G504" s="14">
        <v>0.6184573195555555</v>
      </c>
      <c r="H504" s="14">
        <v>0.6314641128571429</v>
      </c>
      <c r="I504" s="40">
        <v>10.1</v>
      </c>
      <c r="J504" t="s">
        <v>217</v>
      </c>
      <c r="K504" s="40">
        <f t="shared" si="42"/>
        <v>13.815400714559681</v>
      </c>
      <c r="L504" s="39">
        <f t="shared" si="43"/>
        <v>80.1184666481737</v>
      </c>
      <c r="M504" s="49">
        <f t="shared" si="44"/>
        <v>48.12857025521274</v>
      </c>
      <c r="N504" s="49">
        <f t="shared" si="45"/>
        <v>45.360395401926255</v>
      </c>
      <c r="O504" s="49">
        <f t="shared" si="46"/>
        <v>43.297605092927895</v>
      </c>
      <c r="P504" s="49">
        <f t="shared" si="47"/>
        <v>45.33777835404462</v>
      </c>
    </row>
    <row r="505" spans="1:16" ht="15">
      <c r="A505">
        <v>523</v>
      </c>
      <c r="B505" t="s">
        <v>305</v>
      </c>
      <c r="C505" t="s">
        <v>307</v>
      </c>
      <c r="D505" t="s">
        <v>506</v>
      </c>
      <c r="E505" s="14">
        <v>0.6077692307692308</v>
      </c>
      <c r="F505" s="14">
        <v>0.5925</v>
      </c>
      <c r="G505" s="14">
        <v>0.64</v>
      </c>
      <c r="H505" s="14">
        <v>0.5925</v>
      </c>
      <c r="I505" s="40">
        <v>10</v>
      </c>
      <c r="J505" t="s">
        <v>217</v>
      </c>
      <c r="K505" s="40">
        <f t="shared" si="42"/>
        <v>13.702842571948645</v>
      </c>
      <c r="L505" s="39">
        <f t="shared" si="43"/>
        <v>78.53981633974483</v>
      </c>
      <c r="M505" s="49">
        <f t="shared" si="44"/>
        <v>46.85882172601384</v>
      </c>
      <c r="N505" s="49">
        <f t="shared" si="45"/>
        <v>41.438584884571945</v>
      </c>
      <c r="O505" s="49">
        <f t="shared" si="46"/>
        <v>39.566961797084886</v>
      </c>
      <c r="P505" s="49">
        <f t="shared" si="47"/>
        <v>41.362268580880105</v>
      </c>
    </row>
    <row r="506" spans="1:16" ht="15">
      <c r="A506">
        <v>524</v>
      </c>
      <c r="B506" t="s">
        <v>30</v>
      </c>
      <c r="C506" t="s">
        <v>39</v>
      </c>
      <c r="D506" t="s">
        <v>507</v>
      </c>
      <c r="E506" s="14">
        <v>0.6089372227654867</v>
      </c>
      <c r="F506" s="14">
        <v>0.6761585265833331</v>
      </c>
      <c r="G506" s="14">
        <v>0.68</v>
      </c>
      <c r="H506" s="14">
        <v>0.6761585265833331</v>
      </c>
      <c r="I506" s="40">
        <v>13.8</v>
      </c>
      <c r="J506" t="s">
        <v>217</v>
      </c>
      <c r="K506" s="40">
        <f t="shared" si="42"/>
        <v>17.346251114549652</v>
      </c>
      <c r="L506" s="39">
        <f t="shared" si="43"/>
        <v>149.57122623741006</v>
      </c>
      <c r="M506" s="49">
        <f t="shared" si="44"/>
        <v>111.89753459866797</v>
      </c>
      <c r="N506" s="49">
        <f t="shared" si="45"/>
        <v>112.9260777948401</v>
      </c>
      <c r="O506" s="49">
        <f t="shared" si="46"/>
        <v>106.20619174567543</v>
      </c>
      <c r="P506" s="49">
        <f t="shared" si="47"/>
        <v>113.79355317804067</v>
      </c>
    </row>
    <row r="507" spans="1:16" ht="15">
      <c r="A507">
        <v>525</v>
      </c>
      <c r="B507" t="s">
        <v>202</v>
      </c>
      <c r="C507" t="s">
        <v>258</v>
      </c>
      <c r="D507" t="s">
        <v>406</v>
      </c>
      <c r="E507" s="14">
        <v>0.637867990413793</v>
      </c>
      <c r="F507" s="14">
        <v>0.43875703699999996</v>
      </c>
      <c r="G507" s="14">
        <v>0.4570091666249999</v>
      </c>
      <c r="H507" s="14">
        <v>0.43875703699999996</v>
      </c>
      <c r="I507" s="40">
        <v>37.2</v>
      </c>
      <c r="J507" t="s">
        <v>217</v>
      </c>
      <c r="K507" s="40">
        <f t="shared" si="42"/>
        <v>28.56368470758919</v>
      </c>
      <c r="L507" s="39">
        <f t="shared" si="43"/>
        <v>1086.8653944359248</v>
      </c>
      <c r="M507" s="49">
        <f t="shared" si="44"/>
        <v>1415.3391688199158</v>
      </c>
      <c r="N507" s="49">
        <f t="shared" si="45"/>
        <v>926.8507762111476</v>
      </c>
      <c r="O507" s="49">
        <f t="shared" si="46"/>
        <v>918.8943647516015</v>
      </c>
      <c r="P507" s="49">
        <f t="shared" si="47"/>
        <v>883.5467478718585</v>
      </c>
    </row>
    <row r="508" spans="1:16" ht="15">
      <c r="A508">
        <v>526</v>
      </c>
      <c r="B508" t="s">
        <v>67</v>
      </c>
      <c r="C508" t="s">
        <v>65</v>
      </c>
      <c r="D508" t="s">
        <v>384</v>
      </c>
      <c r="E508" s="14">
        <v>0.6973370872236726</v>
      </c>
      <c r="F508" s="14">
        <v>0.5587349583846154</v>
      </c>
      <c r="G508" s="14">
        <v>0.64</v>
      </c>
      <c r="H508" s="14">
        <v>0.5587349583846154</v>
      </c>
      <c r="I508" s="40">
        <v>17.4</v>
      </c>
      <c r="J508" t="s">
        <v>217</v>
      </c>
      <c r="K508" s="40">
        <f t="shared" si="42"/>
        <v>19.9683909727661</v>
      </c>
      <c r="L508" s="39">
        <f t="shared" si="43"/>
        <v>237.7871479502114</v>
      </c>
      <c r="M508" s="49">
        <f t="shared" si="44"/>
        <v>208.91012259029253</v>
      </c>
      <c r="N508" s="49">
        <f t="shared" si="45"/>
        <v>174.21699798748057</v>
      </c>
      <c r="O508" s="49">
        <f t="shared" si="46"/>
        <v>162.17686682124813</v>
      </c>
      <c r="P508" s="49">
        <f t="shared" si="47"/>
        <v>172.08885303980415</v>
      </c>
    </row>
    <row r="509" spans="1:16" ht="15">
      <c r="A509">
        <v>527</v>
      </c>
      <c r="B509" t="s">
        <v>222</v>
      </c>
      <c r="C509" t="s">
        <v>223</v>
      </c>
      <c r="D509" t="s">
        <v>508</v>
      </c>
      <c r="E509" s="14">
        <v>0.7948705822400001</v>
      </c>
      <c r="F509" s="14">
        <v>0.8089068565000002</v>
      </c>
      <c r="G509" s="14">
        <v>0.8102499999999999</v>
      </c>
      <c r="H509" s="14">
        <v>0.8089068565000002</v>
      </c>
      <c r="I509" s="40">
        <v>10.9</v>
      </c>
      <c r="J509" t="s">
        <v>217</v>
      </c>
      <c r="K509" s="40">
        <f t="shared" si="42"/>
        <v>14.677684671827427</v>
      </c>
      <c r="L509" s="39">
        <f t="shared" si="43"/>
        <v>93.31315579325083</v>
      </c>
      <c r="M509" s="49">
        <f t="shared" si="44"/>
        <v>59.099112166119355</v>
      </c>
      <c r="N509" s="49">
        <f t="shared" si="45"/>
        <v>71.35175678244256</v>
      </c>
      <c r="O509" s="49">
        <f t="shared" si="46"/>
        <v>67.9076257492353</v>
      </c>
      <c r="P509" s="49">
        <f t="shared" si="47"/>
        <v>71.86449749603797</v>
      </c>
    </row>
    <row r="510" spans="1:16" ht="15">
      <c r="A510">
        <v>528</v>
      </c>
      <c r="B510" t="s">
        <v>23</v>
      </c>
      <c r="C510" t="s">
        <v>61</v>
      </c>
      <c r="D510" t="s">
        <v>348</v>
      </c>
      <c r="E510" s="14">
        <v>0.648940298984252</v>
      </c>
      <c r="F510" s="14">
        <v>0.749152815619718</v>
      </c>
      <c r="G510" s="14">
        <v>0.79212</v>
      </c>
      <c r="H510" s="14">
        <v>0.749152815619718</v>
      </c>
      <c r="I510" s="40">
        <v>12.2</v>
      </c>
      <c r="J510" t="s">
        <v>217</v>
      </c>
      <c r="K510" s="40">
        <f t="shared" si="42"/>
        <v>15.952243486073952</v>
      </c>
      <c r="L510" s="39">
        <f t="shared" si="43"/>
        <v>116.89866264007618</v>
      </c>
      <c r="M510" s="49">
        <f t="shared" si="44"/>
        <v>80.14903796791721</v>
      </c>
      <c r="N510" s="49">
        <f t="shared" si="45"/>
        <v>89.61772755653263</v>
      </c>
      <c r="O510" s="49">
        <f t="shared" si="46"/>
        <v>84.83339459103226</v>
      </c>
      <c r="P510" s="49">
        <f t="shared" si="47"/>
        <v>90.61856376885538</v>
      </c>
    </row>
    <row r="511" spans="1:16" ht="15">
      <c r="A511">
        <v>529</v>
      </c>
      <c r="B511" t="s">
        <v>100</v>
      </c>
      <c r="C511" t="s">
        <v>101</v>
      </c>
      <c r="D511" t="s">
        <v>509</v>
      </c>
      <c r="E511" s="14">
        <v>0.7867935802469134</v>
      </c>
      <c r="F511" s="14">
        <v>0.76143</v>
      </c>
      <c r="G511" s="14">
        <v>0.6813333333333333</v>
      </c>
      <c r="H511" s="14">
        <v>0.76143</v>
      </c>
      <c r="I511" s="40">
        <v>16</v>
      </c>
      <c r="J511" t="s">
        <v>217</v>
      </c>
      <c r="K511" s="40">
        <f t="shared" si="42"/>
        <v>19.019523625976404</v>
      </c>
      <c r="L511" s="39">
        <f t="shared" si="43"/>
        <v>201.06192982974676</v>
      </c>
      <c r="M511" s="49">
        <f t="shared" si="44"/>
        <v>166.81749781335475</v>
      </c>
      <c r="N511" s="49">
        <f t="shared" si="45"/>
        <v>189.58186173137716</v>
      </c>
      <c r="O511" s="49">
        <f t="shared" si="46"/>
        <v>177.02879246254471</v>
      </c>
      <c r="P511" s="49">
        <f t="shared" si="47"/>
        <v>188.87518888088636</v>
      </c>
    </row>
    <row r="512" spans="1:16" ht="15">
      <c r="A512">
        <v>530</v>
      </c>
      <c r="B512" t="s">
        <v>278</v>
      </c>
      <c r="C512" t="s">
        <v>279</v>
      </c>
      <c r="D512" t="s">
        <v>451</v>
      </c>
      <c r="E512" s="14">
        <v>0.6868325906513765</v>
      </c>
      <c r="F512" s="14">
        <v>0.416026770173913</v>
      </c>
      <c r="G512" s="14">
        <v>0.64</v>
      </c>
      <c r="H512" s="14">
        <v>0.416026770173913</v>
      </c>
      <c r="I512" s="40">
        <v>15.5</v>
      </c>
      <c r="J512" t="s">
        <v>217</v>
      </c>
      <c r="K512" s="40">
        <f t="shared" si="42"/>
        <v>18.660382350641868</v>
      </c>
      <c r="L512" s="39">
        <f t="shared" si="43"/>
        <v>188.69190875623696</v>
      </c>
      <c r="M512" s="49">
        <f t="shared" si="44"/>
        <v>153.14943379061071</v>
      </c>
      <c r="N512" s="49">
        <f t="shared" si="45"/>
        <v>95.09591685652434</v>
      </c>
      <c r="O512" s="49">
        <f t="shared" si="46"/>
        <v>88.92319119784469</v>
      </c>
      <c r="P512" s="49">
        <f t="shared" si="47"/>
        <v>95.01901828477659</v>
      </c>
    </row>
    <row r="513" spans="1:16" ht="15">
      <c r="A513">
        <v>531</v>
      </c>
      <c r="B513" t="s">
        <v>78</v>
      </c>
      <c r="C513" t="s">
        <v>235</v>
      </c>
      <c r="D513" t="s">
        <v>354</v>
      </c>
      <c r="E513" s="14">
        <v>0.7202020392692312</v>
      </c>
      <c r="F513" s="14">
        <v>0.5616153846153847</v>
      </c>
      <c r="G513" s="14">
        <v>0.5796666666666668</v>
      </c>
      <c r="H513" s="14">
        <v>0.5616153846153847</v>
      </c>
      <c r="I513" s="40">
        <v>31.3</v>
      </c>
      <c r="J513" t="s">
        <v>217</v>
      </c>
      <c r="K513" s="40">
        <f t="shared" si="42"/>
        <v>26.610207919441564</v>
      </c>
      <c r="L513" s="39">
        <f t="shared" si="43"/>
        <v>769.4467266988462</v>
      </c>
      <c r="M513" s="49">
        <f t="shared" si="44"/>
        <v>942.3414002984207</v>
      </c>
      <c r="N513" s="49">
        <f t="shared" si="45"/>
        <v>789.9006387576086</v>
      </c>
      <c r="O513" s="49">
        <f t="shared" si="46"/>
        <v>756.0957928354634</v>
      </c>
      <c r="P513" s="49">
        <f t="shared" si="47"/>
        <v>745.901132490017</v>
      </c>
    </row>
    <row r="514" spans="1:16" ht="15">
      <c r="A514">
        <v>532</v>
      </c>
      <c r="B514" t="s">
        <v>18</v>
      </c>
      <c r="C514" t="s">
        <v>260</v>
      </c>
      <c r="D514" t="s">
        <v>410</v>
      </c>
      <c r="E514" s="14">
        <v>0.5025834383168316</v>
      </c>
      <c r="F514" s="14">
        <v>0.4658571428571428</v>
      </c>
      <c r="G514" s="14">
        <v>0.4658571428571428</v>
      </c>
      <c r="H514" s="14">
        <v>0.4658571428571428</v>
      </c>
      <c r="I514" s="40">
        <v>23</v>
      </c>
      <c r="J514" t="s">
        <v>217</v>
      </c>
      <c r="K514" s="40">
        <f t="shared" si="42"/>
        <v>23.124710570590537</v>
      </c>
      <c r="L514" s="39">
        <f t="shared" si="43"/>
        <v>415.4756284372501</v>
      </c>
      <c r="M514" s="49">
        <f t="shared" si="44"/>
        <v>435.52800852304176</v>
      </c>
      <c r="N514" s="49">
        <f t="shared" si="45"/>
        <v>302.8266174400083</v>
      </c>
      <c r="O514" s="49">
        <f t="shared" si="46"/>
        <v>281.7547793825316</v>
      </c>
      <c r="P514" s="49">
        <f t="shared" si="47"/>
        <v>290.32876319734237</v>
      </c>
    </row>
    <row r="515" spans="1:16" ht="15">
      <c r="A515">
        <v>533</v>
      </c>
      <c r="B515" t="s">
        <v>29</v>
      </c>
      <c r="C515" t="s">
        <v>145</v>
      </c>
      <c r="D515" t="s">
        <v>146</v>
      </c>
      <c r="E515" s="14">
        <v>0.572440270090909</v>
      </c>
      <c r="F515" s="14">
        <v>0.6192695918571427</v>
      </c>
      <c r="G515" s="14">
        <v>0.645</v>
      </c>
      <c r="H515" s="14">
        <v>0.6192695918571427</v>
      </c>
      <c r="I515" s="40">
        <v>10.1</v>
      </c>
      <c r="J515" t="s">
        <v>217</v>
      </c>
      <c r="K515" s="40">
        <f t="shared" si="42"/>
        <v>13.815400714559681</v>
      </c>
      <c r="L515" s="39">
        <f t="shared" si="43"/>
        <v>80.1184666481737</v>
      </c>
      <c r="M515" s="49">
        <f t="shared" si="44"/>
        <v>48.12857025521274</v>
      </c>
      <c r="N515" s="49">
        <f t="shared" si="45"/>
        <v>44.484417997930464</v>
      </c>
      <c r="O515" s="49">
        <f t="shared" si="46"/>
        <v>42.46146326981392</v>
      </c>
      <c r="P515" s="49">
        <f t="shared" si="47"/>
        <v>44.462237719232924</v>
      </c>
    </row>
    <row r="516" spans="1:16" ht="15">
      <c r="A516">
        <v>534</v>
      </c>
      <c r="B516" t="s">
        <v>69</v>
      </c>
      <c r="C516" t="s">
        <v>73</v>
      </c>
      <c r="D516" t="s">
        <v>510</v>
      </c>
      <c r="E516" s="14">
        <v>0.370867354</v>
      </c>
      <c r="F516" s="14">
        <v>0.3874111835263157</v>
      </c>
      <c r="G516" s="14">
        <v>0.395</v>
      </c>
      <c r="H516" s="14">
        <v>0.3874111835263157</v>
      </c>
      <c r="I516" s="40">
        <v>19.1</v>
      </c>
      <c r="J516" t="s">
        <v>217</v>
      </c>
      <c r="K516" s="40">
        <f t="shared" si="42"/>
        <v>21.022874446114834</v>
      </c>
      <c r="L516" s="39">
        <f t="shared" si="43"/>
        <v>286.5211039890232</v>
      </c>
      <c r="M516" s="49">
        <f t="shared" si="44"/>
        <v>267.75622356133744</v>
      </c>
      <c r="N516" s="49">
        <f t="shared" si="45"/>
        <v>154.82351562154406</v>
      </c>
      <c r="O516" s="49">
        <f t="shared" si="46"/>
        <v>143.8158482180843</v>
      </c>
      <c r="P516" s="49">
        <f t="shared" si="47"/>
        <v>151.36878046486945</v>
      </c>
    </row>
    <row r="517" spans="1:16" ht="15">
      <c r="A517">
        <v>535</v>
      </c>
      <c r="B517" t="s">
        <v>219</v>
      </c>
      <c r="C517" t="s">
        <v>228</v>
      </c>
      <c r="D517" t="s">
        <v>337</v>
      </c>
      <c r="E517" s="14">
        <v>0.5561842754098358</v>
      </c>
      <c r="F517" s="14">
        <v>0.6468105405405403</v>
      </c>
      <c r="G517" s="14">
        <v>0.6893333333333334</v>
      </c>
      <c r="H517" s="14">
        <v>0.6468105405405403</v>
      </c>
      <c r="I517" s="40">
        <v>22.8</v>
      </c>
      <c r="J517" t="s">
        <v>217</v>
      </c>
      <c r="K517" s="40">
        <f t="shared" si="42"/>
        <v>23.02591518278399</v>
      </c>
      <c r="L517" s="39">
        <f t="shared" si="43"/>
        <v>408.28138126052954</v>
      </c>
      <c r="M517" s="49">
        <f t="shared" si="44"/>
        <v>425.807557571823</v>
      </c>
      <c r="N517" s="49">
        <f t="shared" si="45"/>
        <v>411.06987534220605</v>
      </c>
      <c r="O517" s="49">
        <f t="shared" si="46"/>
        <v>382.354571907114</v>
      </c>
      <c r="P517" s="49">
        <f t="shared" si="47"/>
        <v>394.4291562807858</v>
      </c>
    </row>
    <row r="518" spans="1:16" ht="15">
      <c r="A518">
        <v>536</v>
      </c>
      <c r="B518" t="s">
        <v>67</v>
      </c>
      <c r="C518" t="s">
        <v>65</v>
      </c>
      <c r="D518" t="s">
        <v>384</v>
      </c>
      <c r="E518" s="14">
        <v>0.6973370872236726</v>
      </c>
      <c r="F518" s="14">
        <v>0.5587349583846154</v>
      </c>
      <c r="G518" s="14">
        <v>0.64</v>
      </c>
      <c r="H518" s="14">
        <v>0.5587349583846154</v>
      </c>
      <c r="I518" s="40">
        <v>10.6</v>
      </c>
      <c r="J518" t="s">
        <v>217</v>
      </c>
      <c r="K518" s="40">
        <f t="shared" si="42"/>
        <v>14.36198046064706</v>
      </c>
      <c r="L518" s="39">
        <f t="shared" si="43"/>
        <v>88.24733763933729</v>
      </c>
      <c r="M518" s="49">
        <f t="shared" si="44"/>
        <v>54.813657974998954</v>
      </c>
      <c r="N518" s="49">
        <f t="shared" si="45"/>
        <v>45.710905832193404</v>
      </c>
      <c r="O518" s="49">
        <f t="shared" si="46"/>
        <v>43.554863708873796</v>
      </c>
      <c r="P518" s="49">
        <f t="shared" si="47"/>
        <v>45.93431392806612</v>
      </c>
    </row>
    <row r="519" spans="1:16" ht="15">
      <c r="A519">
        <v>537</v>
      </c>
      <c r="B519" t="s">
        <v>17</v>
      </c>
      <c r="C519" t="s">
        <v>273</v>
      </c>
      <c r="D519" t="s">
        <v>442</v>
      </c>
      <c r="E519" s="14">
        <v>0.462706368</v>
      </c>
      <c r="F519" s="14">
        <v>0.65</v>
      </c>
      <c r="G519" s="14">
        <v>0.64</v>
      </c>
      <c r="H519" s="14">
        <v>0.65</v>
      </c>
      <c r="I519" s="40">
        <v>22.2</v>
      </c>
      <c r="J519" t="s">
        <v>217</v>
      </c>
      <c r="K519" s="40">
        <f t="shared" si="42"/>
        <v>22.724243971790578</v>
      </c>
      <c r="L519" s="39">
        <f t="shared" si="43"/>
        <v>387.07563084879837</v>
      </c>
      <c r="M519" s="49">
        <f t="shared" si="44"/>
        <v>397.36994726866715</v>
      </c>
      <c r="N519" s="49">
        <f t="shared" si="45"/>
        <v>385.5081577979606</v>
      </c>
      <c r="O519" s="49">
        <f t="shared" si="46"/>
        <v>358.3112055948669</v>
      </c>
      <c r="P519" s="49">
        <f t="shared" si="47"/>
        <v>370.86348599166075</v>
      </c>
    </row>
    <row r="520" spans="1:16" ht="15">
      <c r="A520">
        <v>538</v>
      </c>
      <c r="B520" t="s">
        <v>134</v>
      </c>
      <c r="C520" t="s">
        <v>308</v>
      </c>
      <c r="D520" t="s">
        <v>511</v>
      </c>
      <c r="E520" s="14">
        <v>0.6488518691588784</v>
      </c>
      <c r="F520" s="14"/>
      <c r="G520" s="14">
        <v>0.64</v>
      </c>
      <c r="H520" s="14">
        <v>0.6488518691588784</v>
      </c>
      <c r="I520" s="40">
        <v>34.3</v>
      </c>
      <c r="J520" t="s">
        <v>217</v>
      </c>
      <c r="K520" s="40">
        <f aca="true" t="shared" si="48" ref="K520:K583">11.312*LN(I520)-12.344</f>
        <v>27.64556424639246</v>
      </c>
      <c r="L520" s="39">
        <f aca="true" t="shared" si="49" ref="L520:L583">I520^2*PI()/4</f>
        <v>924.0130852554638</v>
      </c>
      <c r="M520" s="49">
        <f aca="true" t="shared" si="50" ref="M520:M583">EXP(0.33*LN(I520)+0.933*(LN(I520))^2-0.122*(LN(I520))^3-0.37)</f>
        <v>1172.1828052774868</v>
      </c>
      <c r="N520" s="49">
        <f aca="true" t="shared" si="51" ref="N520:N583">EXP(0.33*LN(I520)+0.933*(LN(I520))^2-0.122*(LN(I520))^3-0.37)*H520/0.67</f>
        <v>1135.1835883584997</v>
      </c>
      <c r="O520" s="49">
        <f aca="true" t="shared" si="52" ref="O520:O583">H520*EXP(-1.499+2.148*LN(I520)+0.207*(LN(I520))^2-0.0281*(LN(I520))^3)</f>
        <v>1104.8068456972005</v>
      </c>
      <c r="P520" s="49">
        <f aca="true" t="shared" si="53" ref="P520:P583">EXP(-2.977+LN(H520*I520^2*K520))</f>
        <v>1075.1389255482752</v>
      </c>
    </row>
    <row r="521" spans="1:16" ht="15">
      <c r="A521">
        <v>539</v>
      </c>
      <c r="B521" t="s">
        <v>224</v>
      </c>
      <c r="C521" t="s">
        <v>225</v>
      </c>
      <c r="D521" t="s">
        <v>334</v>
      </c>
      <c r="E521" s="14">
        <v>0.6651666666666666</v>
      </c>
      <c r="F521" s="14">
        <v>0.6561999999999999</v>
      </c>
      <c r="G521" s="14">
        <v>0.64</v>
      </c>
      <c r="H521" s="14">
        <v>0.6561999999999999</v>
      </c>
      <c r="I521" s="40">
        <v>12.7</v>
      </c>
      <c r="J521" t="s">
        <v>217</v>
      </c>
      <c r="K521" s="40">
        <f t="shared" si="48"/>
        <v>16.40660175007094</v>
      </c>
      <c r="L521" s="39">
        <f t="shared" si="49"/>
        <v>126.67686977437442</v>
      </c>
      <c r="M521" s="49">
        <f t="shared" si="50"/>
        <v>89.3588036035167</v>
      </c>
      <c r="N521" s="49">
        <f t="shared" si="51"/>
        <v>87.51827899198156</v>
      </c>
      <c r="O521" s="49">
        <f t="shared" si="52"/>
        <v>82.6726986989803</v>
      </c>
      <c r="P521" s="49">
        <f t="shared" si="53"/>
        <v>88.46421571484069</v>
      </c>
    </row>
    <row r="522" spans="1:16" ht="15">
      <c r="A522">
        <v>540</v>
      </c>
      <c r="B522" t="s">
        <v>278</v>
      </c>
      <c r="C522" t="s">
        <v>279</v>
      </c>
      <c r="D522" t="s">
        <v>451</v>
      </c>
      <c r="E522" s="14">
        <v>0.6868325906513765</v>
      </c>
      <c r="F522" s="14">
        <v>0.416026770173913</v>
      </c>
      <c r="G522" s="14">
        <v>0.64</v>
      </c>
      <c r="H522" s="14">
        <v>0.416026770173913</v>
      </c>
      <c r="I522" s="40">
        <v>13.9</v>
      </c>
      <c r="J522" t="s">
        <v>217</v>
      </c>
      <c r="K522" s="40">
        <f t="shared" si="48"/>
        <v>17.42792655962574</v>
      </c>
      <c r="L522" s="39">
        <f t="shared" si="49"/>
        <v>151.74677915002098</v>
      </c>
      <c r="M522" s="49">
        <f t="shared" si="50"/>
        <v>114.1053621398857</v>
      </c>
      <c r="N522" s="49">
        <f t="shared" si="51"/>
        <v>70.85206756803184</v>
      </c>
      <c r="O522" s="49">
        <f t="shared" si="52"/>
        <v>66.61071031359045</v>
      </c>
      <c r="P522" s="49">
        <f t="shared" si="53"/>
        <v>71.36773704981748</v>
      </c>
    </row>
    <row r="523" spans="1:16" ht="15">
      <c r="A523">
        <v>541</v>
      </c>
      <c r="B523" t="s">
        <v>69</v>
      </c>
      <c r="C523" t="s">
        <v>73</v>
      </c>
      <c r="D523" t="s">
        <v>394</v>
      </c>
      <c r="E523" s="14">
        <v>0.370867354</v>
      </c>
      <c r="F523" s="14">
        <v>0.3874111835263157</v>
      </c>
      <c r="G523" s="14">
        <v>0.38000000000000006</v>
      </c>
      <c r="H523" s="14">
        <v>0.3874111835263157</v>
      </c>
      <c r="I523" s="40">
        <v>18.4</v>
      </c>
      <c r="J523" t="s">
        <v>217</v>
      </c>
      <c r="K523" s="40">
        <f t="shared" si="48"/>
        <v>20.600510718124198</v>
      </c>
      <c r="L523" s="39">
        <f t="shared" si="49"/>
        <v>265.90440219984004</v>
      </c>
      <c r="M523" s="49">
        <f t="shared" si="50"/>
        <v>242.48653989657944</v>
      </c>
      <c r="N523" s="49">
        <f t="shared" si="51"/>
        <v>140.21193643363432</v>
      </c>
      <c r="O523" s="49">
        <f t="shared" si="52"/>
        <v>130.32951086124177</v>
      </c>
      <c r="P523" s="49">
        <f t="shared" si="53"/>
        <v>137.6547221654072</v>
      </c>
    </row>
    <row r="524" spans="1:16" ht="15">
      <c r="A524">
        <v>542</v>
      </c>
      <c r="B524" t="s">
        <v>50</v>
      </c>
      <c r="C524" t="s">
        <v>51</v>
      </c>
      <c r="D524" t="s">
        <v>452</v>
      </c>
      <c r="E524" s="14">
        <v>0.6852189999999998</v>
      </c>
      <c r="F524" s="14">
        <v>0.61785</v>
      </c>
      <c r="G524" s="14">
        <v>0.6599999999999999</v>
      </c>
      <c r="H524" s="14">
        <v>0.61785</v>
      </c>
      <c r="I524" s="40">
        <v>14</v>
      </c>
      <c r="J524" t="s">
        <v>217</v>
      </c>
      <c r="K524" s="40">
        <f t="shared" si="48"/>
        <v>17.5090165126078</v>
      </c>
      <c r="L524" s="39">
        <f t="shared" si="49"/>
        <v>153.93804002589985</v>
      </c>
      <c r="M524" s="49">
        <f t="shared" si="50"/>
        <v>116.3400925248258</v>
      </c>
      <c r="N524" s="49">
        <f t="shared" si="51"/>
        <v>107.28466592009497</v>
      </c>
      <c r="O524" s="49">
        <f t="shared" si="52"/>
        <v>100.82471432243547</v>
      </c>
      <c r="P524" s="49">
        <f t="shared" si="53"/>
        <v>108.02050468899743</v>
      </c>
    </row>
    <row r="525" spans="1:16" ht="15">
      <c r="A525">
        <v>543</v>
      </c>
      <c r="B525" t="s">
        <v>17</v>
      </c>
      <c r="C525" t="s">
        <v>273</v>
      </c>
      <c r="D525" t="s">
        <v>442</v>
      </c>
      <c r="E525" s="14">
        <v>0.462706368</v>
      </c>
      <c r="F525" s="14">
        <v>0.65</v>
      </c>
      <c r="G525" s="14">
        <v>0.64</v>
      </c>
      <c r="H525" s="14">
        <v>0.65</v>
      </c>
      <c r="I525" s="40">
        <v>16.7</v>
      </c>
      <c r="J525" t="s">
        <v>217</v>
      </c>
      <c r="K525" s="40">
        <f t="shared" si="48"/>
        <v>19.503903434109688</v>
      </c>
      <c r="L525" s="39">
        <f t="shared" si="49"/>
        <v>219.03969378991434</v>
      </c>
      <c r="M525" s="49">
        <f t="shared" si="50"/>
        <v>187.15398299795686</v>
      </c>
      <c r="N525" s="49">
        <f t="shared" si="51"/>
        <v>181.56729693831636</v>
      </c>
      <c r="O525" s="49">
        <f t="shared" si="52"/>
        <v>169.25641193569203</v>
      </c>
      <c r="P525" s="49">
        <f t="shared" si="53"/>
        <v>180.12465597573728</v>
      </c>
    </row>
    <row r="526" spans="1:16" ht="15">
      <c r="A526">
        <v>544</v>
      </c>
      <c r="B526" t="s">
        <v>67</v>
      </c>
      <c r="C526" t="s">
        <v>65</v>
      </c>
      <c r="D526" t="s">
        <v>512</v>
      </c>
      <c r="E526" s="14">
        <v>0.6973370872236726</v>
      </c>
      <c r="F526" s="14">
        <v>0.5587349583846154</v>
      </c>
      <c r="G526" s="14">
        <v>0.5405458095</v>
      </c>
      <c r="H526" s="14">
        <v>0.5587349583846154</v>
      </c>
      <c r="I526" s="40">
        <v>41.4</v>
      </c>
      <c r="J526" t="s">
        <v>217</v>
      </c>
      <c r="K526" s="40">
        <f t="shared" si="48"/>
        <v>29.773753323963305</v>
      </c>
      <c r="L526" s="39">
        <f t="shared" si="49"/>
        <v>1346.1410361366902</v>
      </c>
      <c r="M526" s="49">
        <f t="shared" si="50"/>
        <v>1800.181791196055</v>
      </c>
      <c r="N526" s="49">
        <f t="shared" si="51"/>
        <v>1501.230594311448</v>
      </c>
      <c r="O526" s="49">
        <f t="shared" si="52"/>
        <v>1534.1698811807926</v>
      </c>
      <c r="P526" s="49">
        <f t="shared" si="53"/>
        <v>1452.597994584608</v>
      </c>
    </row>
    <row r="527" spans="1:16" ht="15">
      <c r="A527">
        <v>545</v>
      </c>
      <c r="B527" t="s">
        <v>69</v>
      </c>
      <c r="C527" t="s">
        <v>73</v>
      </c>
      <c r="D527" t="s">
        <v>510</v>
      </c>
      <c r="E527" s="14">
        <v>0.370867354</v>
      </c>
      <c r="F527" s="14">
        <v>0.3874111835263157</v>
      </c>
      <c r="G527" s="14">
        <v>0.395</v>
      </c>
      <c r="H527" s="14">
        <v>0.3874111835263157</v>
      </c>
      <c r="I527" s="40">
        <v>20</v>
      </c>
      <c r="J527" t="s">
        <v>217</v>
      </c>
      <c r="K527" s="40">
        <f t="shared" si="48"/>
        <v>21.543723478442743</v>
      </c>
      <c r="L527" s="39">
        <f t="shared" si="49"/>
        <v>314.1592653589793</v>
      </c>
      <c r="M527" s="49">
        <f t="shared" si="50"/>
        <v>302.40156295639133</v>
      </c>
      <c r="N527" s="49">
        <f t="shared" si="51"/>
        <v>174.85633941066155</v>
      </c>
      <c r="O527" s="49">
        <f t="shared" si="52"/>
        <v>162.35752327456527</v>
      </c>
      <c r="P527" s="49">
        <f t="shared" si="53"/>
        <v>170.08195465186958</v>
      </c>
    </row>
    <row r="528" spans="1:16" ht="15">
      <c r="A528">
        <v>546</v>
      </c>
      <c r="B528" t="s">
        <v>17</v>
      </c>
      <c r="C528" t="s">
        <v>273</v>
      </c>
      <c r="D528" t="s">
        <v>442</v>
      </c>
      <c r="E528" s="14">
        <v>0.462706368</v>
      </c>
      <c r="F528" s="14">
        <v>0.65</v>
      </c>
      <c r="G528" s="14">
        <v>0.64</v>
      </c>
      <c r="H528" s="14">
        <v>0.65</v>
      </c>
      <c r="I528" s="40">
        <v>20.7</v>
      </c>
      <c r="J528" t="s">
        <v>217</v>
      </c>
      <c r="K528" s="40">
        <f t="shared" si="48"/>
        <v>21.932872417469206</v>
      </c>
      <c r="L528" s="39">
        <f t="shared" si="49"/>
        <v>336.53525903417255</v>
      </c>
      <c r="M528" s="49">
        <f t="shared" si="50"/>
        <v>331.03330898710345</v>
      </c>
      <c r="N528" s="49">
        <f t="shared" si="51"/>
        <v>321.1517176740556</v>
      </c>
      <c r="O528" s="49">
        <f t="shared" si="52"/>
        <v>298.2003098838402</v>
      </c>
      <c r="P528" s="49">
        <f t="shared" si="53"/>
        <v>311.210962893755</v>
      </c>
    </row>
    <row r="529" spans="1:16" ht="15">
      <c r="A529">
        <v>547</v>
      </c>
      <c r="B529" t="s">
        <v>78</v>
      </c>
      <c r="C529" t="s">
        <v>79</v>
      </c>
      <c r="D529" t="s">
        <v>327</v>
      </c>
      <c r="E529" s="14">
        <v>0.7202020392692312</v>
      </c>
      <c r="F529" s="14">
        <v>0.8280959037910446</v>
      </c>
      <c r="G529" s="14">
        <v>0.8520137438333332</v>
      </c>
      <c r="H529" s="14">
        <v>0.8280959037910446</v>
      </c>
      <c r="I529" s="40">
        <v>18</v>
      </c>
      <c r="J529" t="s">
        <v>217</v>
      </c>
      <c r="K529" s="40">
        <f t="shared" si="48"/>
        <v>20.351885325321412</v>
      </c>
      <c r="L529" s="39">
        <f t="shared" si="49"/>
        <v>254.46900494077323</v>
      </c>
      <c r="M529" s="49">
        <f t="shared" si="50"/>
        <v>228.7013316024334</v>
      </c>
      <c r="N529" s="49">
        <f t="shared" si="51"/>
        <v>282.66662073363057</v>
      </c>
      <c r="O529" s="49">
        <f t="shared" si="52"/>
        <v>262.8791134747707</v>
      </c>
      <c r="P529" s="49">
        <f t="shared" si="53"/>
        <v>278.18622482562347</v>
      </c>
    </row>
    <row r="530" spans="1:16" ht="15">
      <c r="A530">
        <v>548</v>
      </c>
      <c r="B530" t="s">
        <v>173</v>
      </c>
      <c r="C530" t="s">
        <v>185</v>
      </c>
      <c r="D530" t="s">
        <v>513</v>
      </c>
      <c r="E530" s="14">
        <v>0.7995079823082191</v>
      </c>
      <c r="F530" s="14">
        <v>0.8192344292857148</v>
      </c>
      <c r="G530" s="14">
        <v>0.64</v>
      </c>
      <c r="H530" s="14">
        <v>0.8192344292857148</v>
      </c>
      <c r="I530" s="40">
        <v>16.2</v>
      </c>
      <c r="J530" t="s">
        <v>217</v>
      </c>
      <c r="K530" s="40">
        <f t="shared" si="48"/>
        <v>19.16004717220008</v>
      </c>
      <c r="L530" s="39">
        <f t="shared" si="49"/>
        <v>206.1198940020263</v>
      </c>
      <c r="M530" s="49">
        <f t="shared" si="50"/>
        <v>172.48418933324103</v>
      </c>
      <c r="N530" s="49">
        <f t="shared" si="51"/>
        <v>210.9029647898909</v>
      </c>
      <c r="O530" s="49">
        <f t="shared" si="52"/>
        <v>196.83637561337773</v>
      </c>
      <c r="P530" s="49">
        <f t="shared" si="53"/>
        <v>209.8650534178352</v>
      </c>
    </row>
    <row r="531" spans="1:16" ht="15">
      <c r="A531">
        <v>549</v>
      </c>
      <c r="B531" t="s">
        <v>25</v>
      </c>
      <c r="C531" t="s">
        <v>90</v>
      </c>
      <c r="D531" t="s">
        <v>514</v>
      </c>
      <c r="E531" s="14">
        <v>0.7696570196103286</v>
      </c>
      <c r="F531" s="14">
        <v>0.7596823947777778</v>
      </c>
      <c r="G531" s="14">
        <v>0.64</v>
      </c>
      <c r="H531" s="14">
        <v>0.7596823947777778</v>
      </c>
      <c r="I531" s="40">
        <v>11.7</v>
      </c>
      <c r="J531" t="s">
        <v>217</v>
      </c>
      <c r="K531" s="40">
        <f t="shared" si="48"/>
        <v>15.47886897848357</v>
      </c>
      <c r="L531" s="39">
        <f t="shared" si="49"/>
        <v>107.51315458747668</v>
      </c>
      <c r="M531" s="49">
        <f t="shared" si="50"/>
        <v>71.56629590472117</v>
      </c>
      <c r="N531" s="49">
        <f t="shared" si="51"/>
        <v>81.14575381831887</v>
      </c>
      <c r="O531" s="49">
        <f t="shared" si="52"/>
        <v>76.97581704914391</v>
      </c>
      <c r="P531" s="49">
        <f t="shared" si="53"/>
        <v>82.00651136804983</v>
      </c>
    </row>
    <row r="532" spans="1:16" ht="15">
      <c r="A532">
        <v>550</v>
      </c>
      <c r="B532" t="s">
        <v>50</v>
      </c>
      <c r="C532" t="s">
        <v>51</v>
      </c>
      <c r="D532" t="s">
        <v>323</v>
      </c>
      <c r="E532" s="14">
        <v>0.6852189999999998</v>
      </c>
      <c r="F532" s="14">
        <v>0.61785</v>
      </c>
      <c r="G532" s="14">
        <v>0.64</v>
      </c>
      <c r="H532" s="14">
        <v>0.61785</v>
      </c>
      <c r="I532" s="40">
        <v>15.8</v>
      </c>
      <c r="J532" t="s">
        <v>217</v>
      </c>
      <c r="K532" s="40">
        <f t="shared" si="48"/>
        <v>18.877232441652403</v>
      </c>
      <c r="L532" s="39">
        <f t="shared" si="49"/>
        <v>196.066797510539</v>
      </c>
      <c r="M532" s="49">
        <f t="shared" si="50"/>
        <v>161.2650504973365</v>
      </c>
      <c r="N532" s="49">
        <f t="shared" si="51"/>
        <v>148.71285291011844</v>
      </c>
      <c r="O532" s="49">
        <f t="shared" si="52"/>
        <v>138.94099837677015</v>
      </c>
      <c r="P532" s="49">
        <f t="shared" si="53"/>
        <v>148.33405725091689</v>
      </c>
    </row>
    <row r="533" spans="1:16" ht="15">
      <c r="A533">
        <v>551</v>
      </c>
      <c r="B533" t="s">
        <v>50</v>
      </c>
      <c r="C533" t="s">
        <v>51</v>
      </c>
      <c r="D533" t="s">
        <v>438</v>
      </c>
      <c r="E533" s="14">
        <v>0.6852189999999998</v>
      </c>
      <c r="F533" s="14">
        <v>0.61785</v>
      </c>
      <c r="G533" s="14">
        <v>0.64</v>
      </c>
      <c r="H533" s="14">
        <v>0.61785</v>
      </c>
      <c r="I533" s="40">
        <v>23.8</v>
      </c>
      <c r="J533" t="s">
        <v>217</v>
      </c>
      <c r="K533" s="40">
        <f t="shared" si="48"/>
        <v>23.511483288623076</v>
      </c>
      <c r="L533" s="39">
        <f t="shared" si="49"/>
        <v>444.88093567485066</v>
      </c>
      <c r="M533" s="49">
        <f t="shared" si="50"/>
        <v>475.6131794826495</v>
      </c>
      <c r="N533" s="49">
        <f t="shared" si="51"/>
        <v>438.59343722888804</v>
      </c>
      <c r="O533" s="49">
        <f t="shared" si="52"/>
        <v>408.63617013973953</v>
      </c>
      <c r="P533" s="49">
        <f t="shared" si="53"/>
        <v>419.201010816121</v>
      </c>
    </row>
    <row r="534" spans="1:16" ht="15">
      <c r="A534">
        <v>552</v>
      </c>
      <c r="B534" t="s">
        <v>17</v>
      </c>
      <c r="C534" t="s">
        <v>273</v>
      </c>
      <c r="D534" t="s">
        <v>442</v>
      </c>
      <c r="E534" s="14">
        <v>0.462706368</v>
      </c>
      <c r="F534" s="14">
        <v>0.65</v>
      </c>
      <c r="G534" s="14">
        <v>0.64</v>
      </c>
      <c r="H534" s="14">
        <v>0.65</v>
      </c>
      <c r="I534" s="40">
        <v>17.6</v>
      </c>
      <c r="J534" t="s">
        <v>217</v>
      </c>
      <c r="K534" s="40">
        <f t="shared" si="48"/>
        <v>20.097672379922926</v>
      </c>
      <c r="L534" s="39">
        <f t="shared" si="49"/>
        <v>243.28493509399362</v>
      </c>
      <c r="M534" s="49">
        <f t="shared" si="50"/>
        <v>215.38940668573574</v>
      </c>
      <c r="N534" s="49">
        <f t="shared" si="51"/>
        <v>208.9598721578033</v>
      </c>
      <c r="O534" s="49">
        <f t="shared" si="52"/>
        <v>194.45159349167548</v>
      </c>
      <c r="P534" s="49">
        <f t="shared" si="53"/>
        <v>206.1530583009024</v>
      </c>
    </row>
    <row r="535" spans="1:16" ht="15">
      <c r="A535">
        <v>553</v>
      </c>
      <c r="B535" t="s">
        <v>25</v>
      </c>
      <c r="C535" t="s">
        <v>231</v>
      </c>
      <c r="D535" t="s">
        <v>343</v>
      </c>
      <c r="E535" s="14">
        <v>0.7696570196103286</v>
      </c>
      <c r="F535" s="14">
        <v>0.6495742685185186</v>
      </c>
      <c r="G535" s="14">
        <v>0.6572079304545455</v>
      </c>
      <c r="H535" s="14">
        <v>0.6495742685185186</v>
      </c>
      <c r="I535" s="40">
        <v>37.6</v>
      </c>
      <c r="J535" t="s">
        <v>217</v>
      </c>
      <c r="K535" s="40">
        <f t="shared" si="48"/>
        <v>28.684669818077836</v>
      </c>
      <c r="L535" s="39">
        <f t="shared" si="49"/>
        <v>1110.3645074847766</v>
      </c>
      <c r="M535" s="49">
        <f t="shared" si="50"/>
        <v>1450.3917236207049</v>
      </c>
      <c r="N535" s="49">
        <f t="shared" si="51"/>
        <v>1406.1748402033325</v>
      </c>
      <c r="O535" s="49">
        <f t="shared" si="52"/>
        <v>1397.899798363079</v>
      </c>
      <c r="P535" s="49">
        <f t="shared" si="53"/>
        <v>1342.0221545161887</v>
      </c>
    </row>
    <row r="536" spans="1:16" ht="15">
      <c r="A536">
        <v>554</v>
      </c>
      <c r="B536" t="s">
        <v>25</v>
      </c>
      <c r="C536" t="s">
        <v>231</v>
      </c>
      <c r="D536" t="s">
        <v>343</v>
      </c>
      <c r="E536" s="14">
        <v>0.7696570196103286</v>
      </c>
      <c r="F536" s="14">
        <v>0.6495742685185186</v>
      </c>
      <c r="G536" s="14">
        <v>0.6572079304545455</v>
      </c>
      <c r="H536" s="14">
        <v>0.6495742685185186</v>
      </c>
      <c r="I536" s="40">
        <v>16.9</v>
      </c>
      <c r="J536" t="s">
        <v>217</v>
      </c>
      <c r="K536" s="40">
        <f t="shared" si="48"/>
        <v>19.638571691261156</v>
      </c>
      <c r="L536" s="39">
        <f t="shared" si="49"/>
        <v>224.31756944794517</v>
      </c>
      <c r="M536" s="49">
        <f t="shared" si="50"/>
        <v>193.22434745979075</v>
      </c>
      <c r="N536" s="49">
        <f t="shared" si="51"/>
        <v>187.33367785248006</v>
      </c>
      <c r="O536" s="49">
        <f t="shared" si="52"/>
        <v>174.55644743577193</v>
      </c>
      <c r="P536" s="49">
        <f t="shared" si="53"/>
        <v>185.61687127227526</v>
      </c>
    </row>
    <row r="537" spans="1:16" ht="15">
      <c r="A537">
        <v>555</v>
      </c>
      <c r="B537" t="s">
        <v>78</v>
      </c>
      <c r="C537" t="s">
        <v>261</v>
      </c>
      <c r="D537" t="s">
        <v>413</v>
      </c>
      <c r="E537" s="14">
        <v>0.7202020392692312</v>
      </c>
      <c r="F537" s="14"/>
      <c r="G537" s="14">
        <v>0.64</v>
      </c>
      <c r="H537" s="14">
        <v>0.7202020392692312</v>
      </c>
      <c r="I537" s="40">
        <v>23.7</v>
      </c>
      <c r="J537" t="s">
        <v>217</v>
      </c>
      <c r="K537" s="40">
        <f t="shared" si="48"/>
        <v>23.463853744571956</v>
      </c>
      <c r="L537" s="39">
        <f t="shared" si="49"/>
        <v>441.1502943987127</v>
      </c>
      <c r="M537" s="49">
        <f t="shared" si="50"/>
        <v>470.497413543434</v>
      </c>
      <c r="N537" s="49">
        <f t="shared" si="51"/>
        <v>505.75103985802974</v>
      </c>
      <c r="O537" s="49">
        <f t="shared" si="52"/>
        <v>471.1171750614276</v>
      </c>
      <c r="P537" s="49">
        <f t="shared" si="53"/>
        <v>483.5659459776608</v>
      </c>
    </row>
    <row r="538" spans="1:16" ht="15">
      <c r="A538">
        <v>557</v>
      </c>
      <c r="B538" t="s">
        <v>67</v>
      </c>
      <c r="C538" t="s">
        <v>44</v>
      </c>
      <c r="D538" t="s">
        <v>333</v>
      </c>
      <c r="E538" s="14">
        <v>0.6973370872236726</v>
      </c>
      <c r="F538" s="14">
        <v>0.5793855554054055</v>
      </c>
      <c r="G538" s="14">
        <v>0.53</v>
      </c>
      <c r="H538" s="14">
        <v>0.5793855554054055</v>
      </c>
      <c r="I538" s="40">
        <v>12.3</v>
      </c>
      <c r="J538" t="s">
        <v>217</v>
      </c>
      <c r="K538" s="40">
        <f t="shared" si="48"/>
        <v>16.044586856024146</v>
      </c>
      <c r="L538" s="39">
        <f t="shared" si="49"/>
        <v>118.82288814039997</v>
      </c>
      <c r="M538" s="49">
        <f t="shared" si="50"/>
        <v>81.9403508254592</v>
      </c>
      <c r="N538" s="49">
        <f t="shared" si="51"/>
        <v>70.8582920494365</v>
      </c>
      <c r="O538" s="49">
        <f t="shared" si="52"/>
        <v>67.04719981135987</v>
      </c>
      <c r="P538" s="49">
        <f t="shared" si="53"/>
        <v>71.64926712546435</v>
      </c>
    </row>
    <row r="539" spans="1:16" ht="15">
      <c r="A539">
        <v>558</v>
      </c>
      <c r="B539" t="s">
        <v>50</v>
      </c>
      <c r="C539" t="s">
        <v>51</v>
      </c>
      <c r="D539" t="s">
        <v>452</v>
      </c>
      <c r="E539" s="14">
        <v>0.6852189999999998</v>
      </c>
      <c r="F539" s="14">
        <v>0.61785</v>
      </c>
      <c r="G539" s="14">
        <v>0.6599999999999999</v>
      </c>
      <c r="H539" s="14">
        <v>0.61785</v>
      </c>
      <c r="I539" s="40">
        <v>19.5</v>
      </c>
      <c r="J539" t="s">
        <v>217</v>
      </c>
      <c r="K539" s="40">
        <f t="shared" si="48"/>
        <v>21.257328434524453</v>
      </c>
      <c r="L539" s="39">
        <f t="shared" si="49"/>
        <v>298.6476516318797</v>
      </c>
      <c r="M539" s="49">
        <f t="shared" si="50"/>
        <v>282.853879240557</v>
      </c>
      <c r="N539" s="49">
        <f t="shared" si="51"/>
        <v>260.8377153563852</v>
      </c>
      <c r="O539" s="49">
        <f t="shared" si="52"/>
        <v>242.23360369191656</v>
      </c>
      <c r="P539" s="49">
        <f t="shared" si="53"/>
        <v>254.42880827558872</v>
      </c>
    </row>
    <row r="540" spans="1:16" ht="15">
      <c r="A540">
        <v>559</v>
      </c>
      <c r="B540" t="s">
        <v>17</v>
      </c>
      <c r="C540" t="s">
        <v>59</v>
      </c>
      <c r="D540" t="s">
        <v>58</v>
      </c>
      <c r="E540" s="14">
        <v>0.462706368</v>
      </c>
      <c r="F540" s="14"/>
      <c r="G540" s="14">
        <v>0.64</v>
      </c>
      <c r="H540" s="14">
        <v>0.462706368</v>
      </c>
      <c r="I540" s="40">
        <v>11.6</v>
      </c>
      <c r="J540" t="s">
        <v>217</v>
      </c>
      <c r="K540" s="40">
        <f t="shared" si="48"/>
        <v>15.381769669846554</v>
      </c>
      <c r="L540" s="39">
        <f t="shared" si="49"/>
        <v>105.68317686676065</v>
      </c>
      <c r="M540" s="49">
        <f t="shared" si="50"/>
        <v>69.9236449894799</v>
      </c>
      <c r="N540" s="49">
        <f t="shared" si="51"/>
        <v>48.28972509015468</v>
      </c>
      <c r="O540" s="49">
        <f t="shared" si="52"/>
        <v>45.82741985575164</v>
      </c>
      <c r="P540" s="49">
        <f t="shared" si="53"/>
        <v>48.79025480387457</v>
      </c>
    </row>
    <row r="541" spans="1:16" ht="15">
      <c r="A541">
        <v>560</v>
      </c>
      <c r="B541" t="s">
        <v>173</v>
      </c>
      <c r="C541" t="s">
        <v>232</v>
      </c>
      <c r="D541" t="s">
        <v>345</v>
      </c>
      <c r="E541" s="14">
        <v>0.7995079823082191</v>
      </c>
      <c r="F541" s="14">
        <v>0.7893373108571428</v>
      </c>
      <c r="G541" s="14">
        <v>0.64</v>
      </c>
      <c r="H541" s="14">
        <v>0.7893373108571428</v>
      </c>
      <c r="I541" s="40">
        <v>20.4</v>
      </c>
      <c r="J541" t="s">
        <v>217</v>
      </c>
      <c r="K541" s="40">
        <f t="shared" si="48"/>
        <v>21.767730798417126</v>
      </c>
      <c r="L541" s="39">
        <f t="shared" si="49"/>
        <v>326.85129967948205</v>
      </c>
      <c r="M541" s="49">
        <f t="shared" si="50"/>
        <v>318.58160265751</v>
      </c>
      <c r="N541" s="49">
        <f t="shared" si="51"/>
        <v>375.32588885110107</v>
      </c>
      <c r="O541" s="49">
        <f t="shared" si="52"/>
        <v>348.48816489681843</v>
      </c>
      <c r="P541" s="49">
        <f t="shared" si="53"/>
        <v>364.2851367445551</v>
      </c>
    </row>
    <row r="542" spans="1:16" ht="15">
      <c r="A542">
        <v>561</v>
      </c>
      <c r="B542" t="s">
        <v>173</v>
      </c>
      <c r="C542" t="s">
        <v>185</v>
      </c>
      <c r="D542" t="s">
        <v>515</v>
      </c>
      <c r="E542" s="14">
        <v>0.7995079823082191</v>
      </c>
      <c r="F542" s="14">
        <v>0.8192344292857148</v>
      </c>
      <c r="G542" s="14">
        <v>0.64</v>
      </c>
      <c r="H542" s="14">
        <v>0.8192344292857148</v>
      </c>
      <c r="I542" s="40">
        <v>17.3</v>
      </c>
      <c r="J542" t="s">
        <v>217</v>
      </c>
      <c r="K542" s="40">
        <f t="shared" si="48"/>
        <v>19.903191945010228</v>
      </c>
      <c r="L542" s="39">
        <f t="shared" si="49"/>
        <v>235.0618163232223</v>
      </c>
      <c r="M542" s="49">
        <f t="shared" si="50"/>
        <v>205.7144976478006</v>
      </c>
      <c r="N542" s="49">
        <f t="shared" si="51"/>
        <v>251.53492399446782</v>
      </c>
      <c r="O542" s="49">
        <f t="shared" si="52"/>
        <v>234.1939174271741</v>
      </c>
      <c r="P542" s="49">
        <f t="shared" si="53"/>
        <v>248.6156484708449</v>
      </c>
    </row>
    <row r="543" spans="1:16" ht="15">
      <c r="A543">
        <v>562</v>
      </c>
      <c r="B543" t="s">
        <v>169</v>
      </c>
      <c r="C543" t="s">
        <v>170</v>
      </c>
      <c r="D543" t="s">
        <v>419</v>
      </c>
      <c r="E543" s="14">
        <v>0.5601710820000002</v>
      </c>
      <c r="F543" s="14">
        <v>0.5784507843137254</v>
      </c>
      <c r="G543" s="14">
        <v>0.64</v>
      </c>
      <c r="H543" s="14">
        <v>0.5784507843137254</v>
      </c>
      <c r="I543" s="40">
        <v>19.1</v>
      </c>
      <c r="J543" t="s">
        <v>217</v>
      </c>
      <c r="K543" s="40">
        <f t="shared" si="48"/>
        <v>21.022874446114834</v>
      </c>
      <c r="L543" s="39">
        <f t="shared" si="49"/>
        <v>286.5211039890232</v>
      </c>
      <c r="M543" s="49">
        <f t="shared" si="50"/>
        <v>267.75622356133744</v>
      </c>
      <c r="N543" s="49">
        <f t="shared" si="51"/>
        <v>231.16984705065198</v>
      </c>
      <c r="O543" s="49">
        <f t="shared" si="52"/>
        <v>214.73409580300276</v>
      </c>
      <c r="P543" s="49">
        <f t="shared" si="53"/>
        <v>226.01151826214178</v>
      </c>
    </row>
    <row r="544" spans="1:16" ht="15">
      <c r="A544">
        <v>563</v>
      </c>
      <c r="B544" t="s">
        <v>173</v>
      </c>
      <c r="C544" t="s">
        <v>232</v>
      </c>
      <c r="D544" t="s">
        <v>345</v>
      </c>
      <c r="E544" s="14">
        <v>0.7995079823082191</v>
      </c>
      <c r="F544" s="14">
        <v>0.7893373108571428</v>
      </c>
      <c r="G544" s="14">
        <v>0.64</v>
      </c>
      <c r="H544" s="14">
        <v>0.7893373108571428</v>
      </c>
      <c r="I544" s="40">
        <v>24.8</v>
      </c>
      <c r="J544" t="s">
        <v>217</v>
      </c>
      <c r="K544" s="40">
        <f t="shared" si="48"/>
        <v>23.97706340466963</v>
      </c>
      <c r="L544" s="39">
        <f t="shared" si="49"/>
        <v>483.0512864159667</v>
      </c>
      <c r="M544" s="49">
        <f t="shared" si="50"/>
        <v>528.4158592940817</v>
      </c>
      <c r="N544" s="49">
        <f t="shared" si="51"/>
        <v>622.5348558051593</v>
      </c>
      <c r="O544" s="49">
        <f t="shared" si="52"/>
        <v>581.2770551423552</v>
      </c>
      <c r="P544" s="49">
        <f t="shared" si="53"/>
        <v>593.0172308671183</v>
      </c>
    </row>
    <row r="545" spans="1:16" ht="15">
      <c r="A545">
        <v>564</v>
      </c>
      <c r="B545" t="s">
        <v>20</v>
      </c>
      <c r="C545" t="s">
        <v>244</v>
      </c>
      <c r="D545" t="s">
        <v>367</v>
      </c>
      <c r="E545" s="14">
        <v>0.6100528420666669</v>
      </c>
      <c r="F545" s="14">
        <v>0.8153659963157895</v>
      </c>
      <c r="G545" s="14">
        <v>0.82</v>
      </c>
      <c r="H545" s="14">
        <v>0.8153659963157895</v>
      </c>
      <c r="I545" s="40">
        <v>11</v>
      </c>
      <c r="J545" t="s">
        <v>217</v>
      </c>
      <c r="K545" s="40">
        <f t="shared" si="48"/>
        <v>14.780991325895167</v>
      </c>
      <c r="L545" s="39">
        <f t="shared" si="49"/>
        <v>95.03317777109125</v>
      </c>
      <c r="M545" s="49">
        <f t="shared" si="50"/>
        <v>60.57419482592856</v>
      </c>
      <c r="N545" s="49">
        <f t="shared" si="51"/>
        <v>73.71662494816415</v>
      </c>
      <c r="O545" s="49">
        <f t="shared" si="52"/>
        <v>70.13045895570964</v>
      </c>
      <c r="P545" s="49">
        <f t="shared" si="53"/>
        <v>74.29282207142538</v>
      </c>
    </row>
    <row r="546" spans="1:16" ht="15">
      <c r="A546">
        <v>565</v>
      </c>
      <c r="B546" t="s">
        <v>29</v>
      </c>
      <c r="C546" t="s">
        <v>37</v>
      </c>
      <c r="D546" t="s">
        <v>330</v>
      </c>
      <c r="E546" s="14">
        <v>0.572440270090909</v>
      </c>
      <c r="F546" s="14">
        <v>0.65494379336</v>
      </c>
      <c r="G546" s="14">
        <v>0.64</v>
      </c>
      <c r="H546" s="14">
        <v>0.65494379336</v>
      </c>
      <c r="I546" s="40">
        <v>21.5</v>
      </c>
      <c r="J546" t="s">
        <v>217</v>
      </c>
      <c r="K546" s="40">
        <f t="shared" si="48"/>
        <v>22.36181480223147</v>
      </c>
      <c r="L546" s="39">
        <f t="shared" si="49"/>
        <v>363.05030103047045</v>
      </c>
      <c r="M546" s="49">
        <f t="shared" si="50"/>
        <v>365.5667293090115</v>
      </c>
      <c r="N546" s="49">
        <f t="shared" si="51"/>
        <v>357.3517319699288</v>
      </c>
      <c r="O546" s="49">
        <f t="shared" si="52"/>
        <v>331.9354097898309</v>
      </c>
      <c r="P546" s="49">
        <f t="shared" si="53"/>
        <v>344.90010330282985</v>
      </c>
    </row>
    <row r="547" spans="1:16" ht="15">
      <c r="A547">
        <v>566</v>
      </c>
      <c r="B547" t="s">
        <v>67</v>
      </c>
      <c r="C547" t="s">
        <v>309</v>
      </c>
      <c r="D547" t="s">
        <v>516</v>
      </c>
      <c r="E547" s="14">
        <v>0.6973370872236726</v>
      </c>
      <c r="F547" s="14">
        <v>0.664221111111111</v>
      </c>
      <c r="G547" s="14">
        <v>0.6797128571428571</v>
      </c>
      <c r="H547" s="14">
        <v>0.664221111111111</v>
      </c>
      <c r="I547" s="40">
        <v>52.4</v>
      </c>
      <c r="J547" t="s">
        <v>217</v>
      </c>
      <c r="K547" s="40">
        <f t="shared" si="48"/>
        <v>32.43915136109098</v>
      </c>
      <c r="L547" s="39">
        <f t="shared" si="49"/>
        <v>2156.5148611301775</v>
      </c>
      <c r="M547" s="49">
        <f t="shared" si="50"/>
        <v>2949.741319313035</v>
      </c>
      <c r="N547" s="49">
        <f t="shared" si="51"/>
        <v>2924.2991889618784</v>
      </c>
      <c r="O547" s="49">
        <f t="shared" si="52"/>
        <v>3282.4630915005937</v>
      </c>
      <c r="P547" s="49">
        <f t="shared" si="53"/>
        <v>3014.047277474886</v>
      </c>
    </row>
    <row r="548" spans="1:16" ht="15">
      <c r="A548">
        <v>567</v>
      </c>
      <c r="B548" t="s">
        <v>212</v>
      </c>
      <c r="C548" t="s">
        <v>213</v>
      </c>
      <c r="D548" t="s">
        <v>214</v>
      </c>
      <c r="E548" s="14">
        <v>0.7230034343333333</v>
      </c>
      <c r="F548" s="14">
        <v>0.8003048717692308</v>
      </c>
      <c r="G548" s="14">
        <v>0.8003048717692308</v>
      </c>
      <c r="H548" s="14">
        <v>0.8003048717692308</v>
      </c>
      <c r="I548" s="40">
        <v>14</v>
      </c>
      <c r="J548" t="s">
        <v>217</v>
      </c>
      <c r="K548" s="40">
        <f t="shared" si="48"/>
        <v>17.5090165126078</v>
      </c>
      <c r="L548" s="39">
        <f t="shared" si="49"/>
        <v>153.93804002589985</v>
      </c>
      <c r="M548" s="49">
        <f t="shared" si="50"/>
        <v>116.3400925248258</v>
      </c>
      <c r="N548" s="49">
        <f t="shared" si="51"/>
        <v>138.96648183537485</v>
      </c>
      <c r="O548" s="49">
        <f t="shared" si="52"/>
        <v>130.59886714734327</v>
      </c>
      <c r="P548" s="49">
        <f t="shared" si="53"/>
        <v>139.91961827883085</v>
      </c>
    </row>
    <row r="549" spans="1:16" ht="15">
      <c r="A549">
        <v>568</v>
      </c>
      <c r="B549" t="s">
        <v>67</v>
      </c>
      <c r="C549" t="s">
        <v>65</v>
      </c>
      <c r="D549" t="s">
        <v>321</v>
      </c>
      <c r="E549" s="14">
        <v>0.6973370872236726</v>
      </c>
      <c r="F549" s="14">
        <v>0.5587349583846154</v>
      </c>
      <c r="G549" s="14">
        <v>0.64</v>
      </c>
      <c r="H549" s="14">
        <v>0.5587349583846154</v>
      </c>
      <c r="I549" s="40">
        <v>20.5</v>
      </c>
      <c r="J549" t="s">
        <v>217</v>
      </c>
      <c r="K549" s="40">
        <f t="shared" si="48"/>
        <v>21.823046312065024</v>
      </c>
      <c r="L549" s="39">
        <f t="shared" si="49"/>
        <v>330.0635781677776</v>
      </c>
      <c r="M549" s="49">
        <f t="shared" si="50"/>
        <v>322.7019934778133</v>
      </c>
      <c r="N549" s="49">
        <f t="shared" si="51"/>
        <v>269.11176850217674</v>
      </c>
      <c r="O549" s="49">
        <f t="shared" si="52"/>
        <v>249.8709442484396</v>
      </c>
      <c r="P549" s="49">
        <f t="shared" si="53"/>
        <v>261.0563541807057</v>
      </c>
    </row>
    <row r="550" spans="1:16" ht="15">
      <c r="A550">
        <v>569</v>
      </c>
      <c r="B550" t="s">
        <v>18</v>
      </c>
      <c r="C550" t="s">
        <v>34</v>
      </c>
      <c r="D550" t="s">
        <v>517</v>
      </c>
      <c r="E550" s="14">
        <v>0.5025834383168316</v>
      </c>
      <c r="F550" s="14">
        <v>0.47859708247272714</v>
      </c>
      <c r="G550" s="14">
        <v>0.64</v>
      </c>
      <c r="H550" s="14">
        <v>0.47859708247272714</v>
      </c>
      <c r="I550" s="40">
        <v>10.1</v>
      </c>
      <c r="J550" t="s">
        <v>217</v>
      </c>
      <c r="K550" s="40">
        <f t="shared" si="48"/>
        <v>13.815400714559681</v>
      </c>
      <c r="L550" s="39">
        <f t="shared" si="49"/>
        <v>80.1184666481737</v>
      </c>
      <c r="M550" s="49">
        <f t="shared" si="50"/>
        <v>48.12857025521274</v>
      </c>
      <c r="N550" s="49">
        <f t="shared" si="51"/>
        <v>34.379392996609695</v>
      </c>
      <c r="O550" s="49">
        <f t="shared" si="52"/>
        <v>32.81597014559017</v>
      </c>
      <c r="P550" s="49">
        <f t="shared" si="53"/>
        <v>34.362251162402636</v>
      </c>
    </row>
    <row r="551" spans="1:16" ht="15">
      <c r="A551">
        <v>570</v>
      </c>
      <c r="B551" t="s">
        <v>310</v>
      </c>
      <c r="C551" t="s">
        <v>311</v>
      </c>
      <c r="D551" t="s">
        <v>518</v>
      </c>
      <c r="E551" s="14">
        <v>0.4011365646428572</v>
      </c>
      <c r="F551" s="14">
        <v>0.4193816666666666</v>
      </c>
      <c r="G551" s="14">
        <v>0.64</v>
      </c>
      <c r="H551" s="14">
        <v>0.4193816666666666</v>
      </c>
      <c r="I551" s="40">
        <v>24.1</v>
      </c>
      <c r="J551" t="s">
        <v>217</v>
      </c>
      <c r="K551" s="40">
        <f t="shared" si="48"/>
        <v>23.65318033969764</v>
      </c>
      <c r="L551" s="39">
        <f t="shared" si="49"/>
        <v>456.167107282872</v>
      </c>
      <c r="M551" s="49">
        <f t="shared" si="50"/>
        <v>491.14025602063487</v>
      </c>
      <c r="N551" s="49">
        <f t="shared" si="51"/>
        <v>307.42570020451814</v>
      </c>
      <c r="O551" s="49">
        <f t="shared" si="52"/>
        <v>286.59962679103114</v>
      </c>
      <c r="P551" s="49">
        <f t="shared" si="53"/>
        <v>293.52047179965064</v>
      </c>
    </row>
    <row r="552" spans="1:16" ht="15">
      <c r="A552">
        <v>571</v>
      </c>
      <c r="B552" t="s">
        <v>30</v>
      </c>
      <c r="C552" t="s">
        <v>240</v>
      </c>
      <c r="D552" t="s">
        <v>386</v>
      </c>
      <c r="E552" s="14">
        <v>0.6089372227654867</v>
      </c>
      <c r="F552" s="14">
        <v>0.6314641128571429</v>
      </c>
      <c r="G552" s="14">
        <v>0.6289874826666667</v>
      </c>
      <c r="H552" s="14">
        <v>0.6314641128571429</v>
      </c>
      <c r="I552" s="40">
        <v>31.6</v>
      </c>
      <c r="J552" t="s">
        <v>217</v>
      </c>
      <c r="K552" s="40">
        <f t="shared" si="48"/>
        <v>26.718113348146503</v>
      </c>
      <c r="L552" s="39">
        <f t="shared" si="49"/>
        <v>784.267190042156</v>
      </c>
      <c r="M552" s="49">
        <f t="shared" si="50"/>
        <v>964.2783455656809</v>
      </c>
      <c r="N552" s="49">
        <f t="shared" si="51"/>
        <v>908.8166716865463</v>
      </c>
      <c r="O552" s="49">
        <f t="shared" si="52"/>
        <v>871.2575694978814</v>
      </c>
      <c r="P552" s="49">
        <f t="shared" si="53"/>
        <v>858.2898061941793</v>
      </c>
    </row>
    <row r="553" spans="1:16" ht="15">
      <c r="A553">
        <v>573</v>
      </c>
      <c r="B553" t="s">
        <v>30</v>
      </c>
      <c r="C553" t="s">
        <v>240</v>
      </c>
      <c r="D553" t="s">
        <v>361</v>
      </c>
      <c r="E553" s="14">
        <v>0.6089372227654867</v>
      </c>
      <c r="F553" s="14">
        <v>0.6314641128571429</v>
      </c>
      <c r="G553" s="14">
        <v>0.6184573195555555</v>
      </c>
      <c r="H553" s="14">
        <v>0.6314641128571429</v>
      </c>
      <c r="I553" s="40">
        <v>18.1</v>
      </c>
      <c r="J553" t="s">
        <v>217</v>
      </c>
      <c r="K553" s="40">
        <f t="shared" si="48"/>
        <v>20.414555845730376</v>
      </c>
      <c r="L553" s="39">
        <f t="shared" si="49"/>
        <v>257.30429231063806</v>
      </c>
      <c r="M553" s="49">
        <f t="shared" si="50"/>
        <v>232.10316839058723</v>
      </c>
      <c r="N553" s="49">
        <f t="shared" si="51"/>
        <v>218.7534646553645</v>
      </c>
      <c r="O553" s="49">
        <f t="shared" si="52"/>
        <v>203.4119655363043</v>
      </c>
      <c r="P553" s="49">
        <f t="shared" si="53"/>
        <v>215.15482335206272</v>
      </c>
    </row>
    <row r="554" spans="1:16" ht="15">
      <c r="A554">
        <v>574</v>
      </c>
      <c r="B554" t="s">
        <v>18</v>
      </c>
      <c r="C554" t="s">
        <v>42</v>
      </c>
      <c r="D554" t="s">
        <v>371</v>
      </c>
      <c r="E554" s="14">
        <v>0.5025834383168316</v>
      </c>
      <c r="F554" s="14">
        <v>0.6013026787200001</v>
      </c>
      <c r="G554" s="14">
        <v>0.6733333333333333</v>
      </c>
      <c r="H554" s="14">
        <v>0.6013026787200001</v>
      </c>
      <c r="I554" s="40">
        <v>43.9</v>
      </c>
      <c r="J554" t="s">
        <v>217</v>
      </c>
      <c r="K554" s="40">
        <f t="shared" si="48"/>
        <v>30.437014788757686</v>
      </c>
      <c r="L554" s="39">
        <f t="shared" si="49"/>
        <v>1513.627194481196</v>
      </c>
      <c r="M554" s="49">
        <f t="shared" si="50"/>
        <v>2045.423847381779</v>
      </c>
      <c r="N554" s="49">
        <f t="shared" si="51"/>
        <v>1835.699759027511</v>
      </c>
      <c r="O554" s="49">
        <f t="shared" si="52"/>
        <v>1913.3256193602551</v>
      </c>
      <c r="P554" s="49">
        <f t="shared" si="53"/>
        <v>1796.9233897676709</v>
      </c>
    </row>
    <row r="555" spans="1:16" ht="15">
      <c r="A555">
        <v>575</v>
      </c>
      <c r="B555" t="s">
        <v>134</v>
      </c>
      <c r="C555" t="s">
        <v>312</v>
      </c>
      <c r="D555" t="s">
        <v>519</v>
      </c>
      <c r="E555" s="14">
        <v>0.6488518691588784</v>
      </c>
      <c r="F555" s="14">
        <v>0.52</v>
      </c>
      <c r="G555" s="14">
        <v>0.64</v>
      </c>
      <c r="H555" s="14">
        <v>0.52</v>
      </c>
      <c r="I555" s="40">
        <v>13.9</v>
      </c>
      <c r="J555" t="s">
        <v>217</v>
      </c>
      <c r="K555" s="40">
        <f t="shared" si="48"/>
        <v>17.42792655962574</v>
      </c>
      <c r="L555" s="39">
        <f t="shared" si="49"/>
        <v>151.74677915002098</v>
      </c>
      <c r="M555" s="49">
        <f t="shared" si="50"/>
        <v>114.1053621398857</v>
      </c>
      <c r="N555" s="49">
        <f t="shared" si="51"/>
        <v>88.55938554140383</v>
      </c>
      <c r="O555" s="49">
        <f t="shared" si="52"/>
        <v>83.25803012288699</v>
      </c>
      <c r="P555" s="49">
        <f t="shared" si="53"/>
        <v>89.20393091625178</v>
      </c>
    </row>
    <row r="556" spans="1:16" ht="15">
      <c r="A556">
        <v>576</v>
      </c>
      <c r="B556" t="s">
        <v>20</v>
      </c>
      <c r="C556" t="s">
        <v>244</v>
      </c>
      <c r="D556" t="s">
        <v>367</v>
      </c>
      <c r="E556" s="14">
        <v>0.6100528420666669</v>
      </c>
      <c r="F556" s="14">
        <v>0.8153659963157895</v>
      </c>
      <c r="G556" s="14">
        <v>0.82</v>
      </c>
      <c r="H556" s="14">
        <v>0.8153659963157895</v>
      </c>
      <c r="I556" s="40">
        <v>23.1</v>
      </c>
      <c r="J556" t="s">
        <v>217</v>
      </c>
      <c r="K556" s="40">
        <f t="shared" si="48"/>
        <v>23.173786569473883</v>
      </c>
      <c r="L556" s="39">
        <f t="shared" si="49"/>
        <v>419.09631397051237</v>
      </c>
      <c r="M556" s="49">
        <f t="shared" si="50"/>
        <v>440.43341418075767</v>
      </c>
      <c r="N556" s="49">
        <f t="shared" si="51"/>
        <v>535.9916859168034</v>
      </c>
      <c r="O556" s="49">
        <f t="shared" si="52"/>
        <v>498.7719887418649</v>
      </c>
      <c r="P556" s="49">
        <f t="shared" si="53"/>
        <v>513.6637119163408</v>
      </c>
    </row>
    <row r="557" spans="1:16" ht="15">
      <c r="A557">
        <v>577</v>
      </c>
      <c r="B557" t="s">
        <v>18</v>
      </c>
      <c r="C557" t="s">
        <v>34</v>
      </c>
      <c r="D557" t="s">
        <v>97</v>
      </c>
      <c r="E557" s="14">
        <v>0.5025834383168316</v>
      </c>
      <c r="F557" s="14">
        <v>0.47859708247272714</v>
      </c>
      <c r="G557" s="14">
        <v>0.5866666666666667</v>
      </c>
      <c r="H557" s="14">
        <v>0.47859708247272714</v>
      </c>
      <c r="I557" s="40">
        <v>41.7</v>
      </c>
      <c r="J557" t="s">
        <v>217</v>
      </c>
      <c r="K557" s="40">
        <f t="shared" si="48"/>
        <v>29.8554287690394</v>
      </c>
      <c r="L557" s="39">
        <f t="shared" si="49"/>
        <v>1365.721012350189</v>
      </c>
      <c r="M557" s="49">
        <f t="shared" si="50"/>
        <v>1829.0149604387193</v>
      </c>
      <c r="N557" s="49">
        <f t="shared" si="51"/>
        <v>1306.509289350659</v>
      </c>
      <c r="O557" s="49">
        <f t="shared" si="52"/>
        <v>1338.2576838347711</v>
      </c>
      <c r="P557" s="49">
        <f t="shared" si="53"/>
        <v>1265.8166294203522</v>
      </c>
    </row>
    <row r="558" spans="1:16" ht="15">
      <c r="A558">
        <v>578</v>
      </c>
      <c r="B558" t="s">
        <v>222</v>
      </c>
      <c r="C558" t="s">
        <v>223</v>
      </c>
      <c r="D558" t="s">
        <v>328</v>
      </c>
      <c r="E558" s="14">
        <v>0.7948705822400001</v>
      </c>
      <c r="F558" s="14">
        <v>0.8089068565000002</v>
      </c>
      <c r="G558" s="14">
        <v>0.64</v>
      </c>
      <c r="H558" s="14">
        <v>0.8089068565000002</v>
      </c>
      <c r="I558" s="40">
        <v>12.8</v>
      </c>
      <c r="J558" t="s">
        <v>217</v>
      </c>
      <c r="K558" s="40">
        <f t="shared" si="48"/>
        <v>16.495323773510066</v>
      </c>
      <c r="L558" s="39">
        <f t="shared" si="49"/>
        <v>128.67963509103794</v>
      </c>
      <c r="M558" s="49">
        <f t="shared" si="50"/>
        <v>91.27729391963462</v>
      </c>
      <c r="N558" s="49">
        <f t="shared" si="51"/>
        <v>110.20123715575852</v>
      </c>
      <c r="O558" s="49">
        <f t="shared" si="52"/>
        <v>104.05670459042942</v>
      </c>
      <c r="P558" s="49">
        <f t="shared" si="53"/>
        <v>111.374207732838</v>
      </c>
    </row>
    <row r="559" spans="1:16" ht="15">
      <c r="A559">
        <v>579</v>
      </c>
      <c r="B559" t="s">
        <v>29</v>
      </c>
      <c r="C559" t="s">
        <v>37</v>
      </c>
      <c r="D559" t="s">
        <v>457</v>
      </c>
      <c r="E559" s="14">
        <v>0.572440270090909</v>
      </c>
      <c r="F559" s="14">
        <v>0.65494379336</v>
      </c>
      <c r="G559" s="14">
        <v>0.64</v>
      </c>
      <c r="H559" s="14">
        <v>0.65494379336</v>
      </c>
      <c r="I559" s="40">
        <v>11.7</v>
      </c>
      <c r="J559" t="s">
        <v>217</v>
      </c>
      <c r="K559" s="40">
        <f t="shared" si="48"/>
        <v>15.47886897848357</v>
      </c>
      <c r="L559" s="39">
        <f t="shared" si="49"/>
        <v>107.51315458747668</v>
      </c>
      <c r="M559" s="49">
        <f t="shared" si="50"/>
        <v>71.56629590472117</v>
      </c>
      <c r="N559" s="49">
        <f t="shared" si="51"/>
        <v>69.95806166651091</v>
      </c>
      <c r="O559" s="49">
        <f t="shared" si="52"/>
        <v>66.36304060975246</v>
      </c>
      <c r="P559" s="49">
        <f t="shared" si="53"/>
        <v>70.7001452249287</v>
      </c>
    </row>
    <row r="560" spans="1:16" ht="15">
      <c r="A560">
        <v>580</v>
      </c>
      <c r="B560" t="s">
        <v>266</v>
      </c>
      <c r="C560" t="s">
        <v>267</v>
      </c>
      <c r="D560" t="s">
        <v>418</v>
      </c>
      <c r="E560" s="14">
        <v>0.515</v>
      </c>
      <c r="F560" s="14"/>
      <c r="G560" s="14">
        <v>0.64</v>
      </c>
      <c r="H560" s="14">
        <v>0.515</v>
      </c>
      <c r="I560" s="40">
        <v>12.6</v>
      </c>
      <c r="J560" t="s">
        <v>217</v>
      </c>
      <c r="K560" s="40">
        <f t="shared" si="48"/>
        <v>16.31717835948647</v>
      </c>
      <c r="L560" s="39">
        <f t="shared" si="49"/>
        <v>124.68981242097888</v>
      </c>
      <c r="M560" s="49">
        <f t="shared" si="50"/>
        <v>87.46597795606876</v>
      </c>
      <c r="N560" s="49">
        <f t="shared" si="51"/>
        <v>67.23131141399314</v>
      </c>
      <c r="O560" s="49">
        <f t="shared" si="52"/>
        <v>63.535368714126676</v>
      </c>
      <c r="P560" s="49">
        <f t="shared" si="53"/>
        <v>67.96709490102603</v>
      </c>
    </row>
    <row r="561" spans="1:16" ht="15">
      <c r="A561">
        <v>581</v>
      </c>
      <c r="B561" t="s">
        <v>233</v>
      </c>
      <c r="C561" t="s">
        <v>234</v>
      </c>
      <c r="D561" t="s">
        <v>347</v>
      </c>
      <c r="E561" s="14">
        <v>0.7019904844857141</v>
      </c>
      <c r="F561" s="14">
        <v>0.7039888985666666</v>
      </c>
      <c r="G561" s="14">
        <v>0.6758826998333333</v>
      </c>
      <c r="H561" s="14">
        <v>0.7039888985666666</v>
      </c>
      <c r="I561" s="40">
        <v>26.6</v>
      </c>
      <c r="J561" t="s">
        <v>217</v>
      </c>
      <c r="K561" s="40">
        <f t="shared" si="48"/>
        <v>24.769667672989932</v>
      </c>
      <c r="L561" s="39">
        <f t="shared" si="49"/>
        <v>555.7163244934985</v>
      </c>
      <c r="M561" s="49">
        <f t="shared" si="50"/>
        <v>630.9303228514786</v>
      </c>
      <c r="N561" s="49">
        <f t="shared" si="51"/>
        <v>662.9372284425729</v>
      </c>
      <c r="O561" s="49">
        <f t="shared" si="52"/>
        <v>622.1766632413751</v>
      </c>
      <c r="P561" s="49">
        <f t="shared" si="53"/>
        <v>628.571362944395</v>
      </c>
    </row>
    <row r="562" spans="1:16" ht="15">
      <c r="A562">
        <v>582</v>
      </c>
      <c r="B562" t="s">
        <v>18</v>
      </c>
      <c r="C562" t="s">
        <v>34</v>
      </c>
      <c r="D562" t="s">
        <v>372</v>
      </c>
      <c r="E562" s="14">
        <v>0.5025834383168316</v>
      </c>
      <c r="F562" s="14">
        <v>0.47859708247272714</v>
      </c>
      <c r="G562" s="14">
        <v>0.615</v>
      </c>
      <c r="H562" s="14">
        <v>0.47859708247272714</v>
      </c>
      <c r="I562" s="40">
        <v>18.8</v>
      </c>
      <c r="J562" t="s">
        <v>217</v>
      </c>
      <c r="K562" s="40">
        <f t="shared" si="48"/>
        <v>20.843788911583744</v>
      </c>
      <c r="L562" s="39">
        <f t="shared" si="49"/>
        <v>277.59112687119415</v>
      </c>
      <c r="M562" s="49">
        <f t="shared" si="50"/>
        <v>256.7473269339429</v>
      </c>
      <c r="N562" s="49">
        <f t="shared" si="51"/>
        <v>183.40077851232311</v>
      </c>
      <c r="O562" s="49">
        <f t="shared" si="52"/>
        <v>170.40342345373136</v>
      </c>
      <c r="P562" s="49">
        <f t="shared" si="53"/>
        <v>179.62539620311279</v>
      </c>
    </row>
    <row r="563" spans="1:16" ht="15">
      <c r="A563">
        <v>583</v>
      </c>
      <c r="B563" t="s">
        <v>18</v>
      </c>
      <c r="C563" t="s">
        <v>42</v>
      </c>
      <c r="D563" t="s">
        <v>371</v>
      </c>
      <c r="E563" s="14">
        <v>0.5025834383168316</v>
      </c>
      <c r="F563" s="14">
        <v>0.6013026787200001</v>
      </c>
      <c r="G563" s="14">
        <v>0.6733333333333333</v>
      </c>
      <c r="H563" s="14">
        <v>0.6013026787200001</v>
      </c>
      <c r="I563" s="40">
        <v>17.2</v>
      </c>
      <c r="J563" t="s">
        <v>217</v>
      </c>
      <c r="K563" s="40">
        <f t="shared" si="48"/>
        <v>19.837614949765133</v>
      </c>
      <c r="L563" s="39">
        <f t="shared" si="49"/>
        <v>232.35219265950107</v>
      </c>
      <c r="M563" s="49">
        <f t="shared" si="50"/>
        <v>202.54815598847563</v>
      </c>
      <c r="N563" s="49">
        <f t="shared" si="51"/>
        <v>181.7802220383087</v>
      </c>
      <c r="O563" s="49">
        <f t="shared" si="52"/>
        <v>169.27997531466755</v>
      </c>
      <c r="P563" s="49">
        <f t="shared" si="53"/>
        <v>179.78142401299382</v>
      </c>
    </row>
    <row r="564" spans="1:16" ht="15">
      <c r="A564">
        <v>584</v>
      </c>
      <c r="B564" t="s">
        <v>33</v>
      </c>
      <c r="C564" t="s">
        <v>313</v>
      </c>
      <c r="D564" t="s">
        <v>520</v>
      </c>
      <c r="E564" s="14">
        <v>0.5553635116149732</v>
      </c>
      <c r="F564" s="14">
        <v>0.6765</v>
      </c>
      <c r="G564" s="14">
        <v>0.6</v>
      </c>
      <c r="H564" s="14">
        <v>0.6765</v>
      </c>
      <c r="I564" s="40">
        <v>19.3</v>
      </c>
      <c r="J564" t="s">
        <v>217</v>
      </c>
      <c r="K564" s="40">
        <f t="shared" si="48"/>
        <v>21.14070884494342</v>
      </c>
      <c r="L564" s="39">
        <f t="shared" si="49"/>
        <v>292.55296188391554</v>
      </c>
      <c r="M564" s="49">
        <f t="shared" si="50"/>
        <v>275.2450948374951</v>
      </c>
      <c r="N564" s="49">
        <f t="shared" si="51"/>
        <v>277.9153830709932</v>
      </c>
      <c r="O564" s="49">
        <f t="shared" si="52"/>
        <v>258.12150848307294</v>
      </c>
      <c r="P564" s="49">
        <f t="shared" si="53"/>
        <v>271.3984052340759</v>
      </c>
    </row>
    <row r="565" spans="1:16" ht="15">
      <c r="A565">
        <v>585</v>
      </c>
      <c r="B565" t="s">
        <v>18</v>
      </c>
      <c r="C565" t="s">
        <v>42</v>
      </c>
      <c r="D565" t="s">
        <v>371</v>
      </c>
      <c r="E565" s="14">
        <v>0.5025834383168316</v>
      </c>
      <c r="F565" s="14">
        <v>0.6013026787200001</v>
      </c>
      <c r="G565" s="14">
        <v>0.6733333333333333</v>
      </c>
      <c r="H565" s="14">
        <v>0.6013026787200001</v>
      </c>
      <c r="I565" s="40">
        <v>27.8</v>
      </c>
      <c r="J565" t="s">
        <v>217</v>
      </c>
      <c r="K565" s="40">
        <f t="shared" si="48"/>
        <v>25.26880746611984</v>
      </c>
      <c r="L565" s="39">
        <f t="shared" si="49"/>
        <v>606.9871166000839</v>
      </c>
      <c r="M565" s="49">
        <f t="shared" si="50"/>
        <v>704.524752917536</v>
      </c>
      <c r="N565" s="49">
        <f t="shared" si="51"/>
        <v>632.2874942594934</v>
      </c>
      <c r="O565" s="49">
        <f t="shared" si="52"/>
        <v>595.9139228420165</v>
      </c>
      <c r="P565" s="49">
        <f t="shared" si="53"/>
        <v>598.2363583450098</v>
      </c>
    </row>
    <row r="566" spans="1:16" ht="15">
      <c r="A566">
        <v>586</v>
      </c>
      <c r="B566" t="s">
        <v>38</v>
      </c>
      <c r="C566" t="s">
        <v>269</v>
      </c>
      <c r="D566" t="s">
        <v>429</v>
      </c>
      <c r="E566" s="14">
        <v>0.6298370838271606</v>
      </c>
      <c r="F566" s="14">
        <v>0.6785714285714286</v>
      </c>
      <c r="G566" s="14">
        <v>0.6</v>
      </c>
      <c r="H566" s="14">
        <v>0.6785714285714286</v>
      </c>
      <c r="I566" s="40">
        <v>20.4</v>
      </c>
      <c r="J566" t="s">
        <v>217</v>
      </c>
      <c r="K566" s="40">
        <f t="shared" si="48"/>
        <v>21.767730798417126</v>
      </c>
      <c r="L566" s="39">
        <f t="shared" si="49"/>
        <v>326.85129967948205</v>
      </c>
      <c r="M566" s="49">
        <f t="shared" si="50"/>
        <v>318.58160265751</v>
      </c>
      <c r="N566" s="49">
        <f t="shared" si="51"/>
        <v>322.6572734804206</v>
      </c>
      <c r="O566" s="49">
        <f t="shared" si="52"/>
        <v>299.5856253614593</v>
      </c>
      <c r="P566" s="49">
        <f t="shared" si="53"/>
        <v>313.1658446243506</v>
      </c>
    </row>
    <row r="567" spans="1:16" ht="15">
      <c r="A567">
        <v>587</v>
      </c>
      <c r="B567" t="s">
        <v>25</v>
      </c>
      <c r="C567" t="s">
        <v>314</v>
      </c>
      <c r="D567" t="s">
        <v>521</v>
      </c>
      <c r="E567" s="14">
        <v>0.7696570196103286</v>
      </c>
      <c r="F567" s="14">
        <v>0.6690103485</v>
      </c>
      <c r="G567" s="14">
        <v>0.58</v>
      </c>
      <c r="H567" s="14">
        <v>0.6690103485</v>
      </c>
      <c r="I567" s="40">
        <v>10.6</v>
      </c>
      <c r="J567" t="s">
        <v>217</v>
      </c>
      <c r="K567" s="40">
        <f t="shared" si="48"/>
        <v>14.36198046064706</v>
      </c>
      <c r="L567" s="39">
        <f t="shared" si="49"/>
        <v>88.24733763933729</v>
      </c>
      <c r="M567" s="49">
        <f t="shared" si="50"/>
        <v>54.813657974998954</v>
      </c>
      <c r="N567" s="49">
        <f t="shared" si="51"/>
        <v>54.73269317076694</v>
      </c>
      <c r="O567" s="49">
        <f t="shared" si="52"/>
        <v>52.151121227473894</v>
      </c>
      <c r="P567" s="49">
        <f t="shared" si="53"/>
        <v>55.00019447140081</v>
      </c>
    </row>
    <row r="568" spans="1:16" ht="15">
      <c r="A568">
        <v>588</v>
      </c>
      <c r="B568" t="s">
        <v>78</v>
      </c>
      <c r="C568" t="s">
        <v>79</v>
      </c>
      <c r="D568" t="s">
        <v>327</v>
      </c>
      <c r="E568" s="14">
        <v>0.7202020392692312</v>
      </c>
      <c r="F568" s="14">
        <v>0.8280959037910446</v>
      </c>
      <c r="G568" s="14">
        <v>0.8520137438333332</v>
      </c>
      <c r="H568" s="14">
        <v>0.8280959037910446</v>
      </c>
      <c r="I568" s="40">
        <v>15</v>
      </c>
      <c r="J568" t="s">
        <v>217</v>
      </c>
      <c r="K568" s="40">
        <f t="shared" si="48"/>
        <v>18.289463874868197</v>
      </c>
      <c r="L568" s="39">
        <f t="shared" si="49"/>
        <v>176.71458676442586</v>
      </c>
      <c r="M568" s="49">
        <f t="shared" si="50"/>
        <v>140.18687936097137</v>
      </c>
      <c r="N568" s="49">
        <f t="shared" si="51"/>
        <v>173.26594114040256</v>
      </c>
      <c r="O568" s="49">
        <f t="shared" si="52"/>
        <v>162.2686287424792</v>
      </c>
      <c r="P568" s="49">
        <f t="shared" si="53"/>
        <v>173.60788925917126</v>
      </c>
    </row>
    <row r="569" spans="1:16" ht="15">
      <c r="A569">
        <v>589</v>
      </c>
      <c r="B569" t="s">
        <v>78</v>
      </c>
      <c r="C569" t="s">
        <v>79</v>
      </c>
      <c r="D569" t="s">
        <v>327</v>
      </c>
      <c r="E569" s="14">
        <v>0.7202020392692312</v>
      </c>
      <c r="F569" s="14">
        <v>0.8280959037910446</v>
      </c>
      <c r="G569" s="14">
        <v>0.8520137438333332</v>
      </c>
      <c r="H569" s="14">
        <v>0.8280959037910446</v>
      </c>
      <c r="I569" s="40">
        <v>10.8</v>
      </c>
      <c r="J569" t="s">
        <v>217</v>
      </c>
      <c r="K569" s="40">
        <f t="shared" si="48"/>
        <v>14.573425869280529</v>
      </c>
      <c r="L569" s="39">
        <f t="shared" si="49"/>
        <v>91.60884177867838</v>
      </c>
      <c r="M569" s="49">
        <f t="shared" si="50"/>
        <v>57.64742269699748</v>
      </c>
      <c r="N569" s="49">
        <f t="shared" si="51"/>
        <v>71.25014119327538</v>
      </c>
      <c r="O569" s="49">
        <f t="shared" si="52"/>
        <v>67.83751568735377</v>
      </c>
      <c r="P569" s="49">
        <f t="shared" si="53"/>
        <v>71.71254425802898</v>
      </c>
    </row>
    <row r="570" spans="1:16" ht="15">
      <c r="A570">
        <v>590</v>
      </c>
      <c r="B570" t="s">
        <v>67</v>
      </c>
      <c r="C570" t="s">
        <v>229</v>
      </c>
      <c r="D570" t="s">
        <v>338</v>
      </c>
      <c r="E570" s="14">
        <v>0.6973370872236726</v>
      </c>
      <c r="F570" s="14">
        <v>0.5038243658666667</v>
      </c>
      <c r="G570" s="14">
        <v>0.5038243658666667</v>
      </c>
      <c r="H570" s="14">
        <v>0.5038243658666667</v>
      </c>
      <c r="I570" s="40">
        <v>89.6</v>
      </c>
      <c r="J570" t="s">
        <v>217</v>
      </c>
      <c r="K570" s="40">
        <f t="shared" si="48"/>
        <v>38.50745937962376</v>
      </c>
      <c r="L570" s="39">
        <f t="shared" si="49"/>
        <v>6305.302119460857</v>
      </c>
      <c r="M570" s="49">
        <f t="shared" si="50"/>
        <v>7221.90850262325</v>
      </c>
      <c r="N570" s="49">
        <f t="shared" si="51"/>
        <v>5430.706674151114</v>
      </c>
      <c r="O570" s="49">
        <f t="shared" si="52"/>
        <v>8972.370933290182</v>
      </c>
      <c r="P570" s="49">
        <f t="shared" si="53"/>
        <v>7934.971652901934</v>
      </c>
    </row>
    <row r="571" spans="1:16" ht="15">
      <c r="A571">
        <v>591</v>
      </c>
      <c r="B571" t="s">
        <v>67</v>
      </c>
      <c r="C571" t="s">
        <v>44</v>
      </c>
      <c r="D571" t="s">
        <v>333</v>
      </c>
      <c r="E571" s="14">
        <v>0.6973370872236726</v>
      </c>
      <c r="F571" s="14">
        <v>0.5793855554054055</v>
      </c>
      <c r="G571" s="14">
        <v>0.53</v>
      </c>
      <c r="H571" s="14">
        <v>0.5793855554054055</v>
      </c>
      <c r="I571" s="40">
        <v>13.1</v>
      </c>
      <c r="J571" t="s">
        <v>217</v>
      </c>
      <c r="K571" s="40">
        <f t="shared" si="48"/>
        <v>16.75738954810278</v>
      </c>
      <c r="L571" s="39">
        <f t="shared" si="49"/>
        <v>134.7821788206361</v>
      </c>
      <c r="M571" s="49">
        <f t="shared" si="50"/>
        <v>97.18786044840797</v>
      </c>
      <c r="N571" s="49">
        <f t="shared" si="51"/>
        <v>84.04364552919984</v>
      </c>
      <c r="O571" s="49">
        <f t="shared" si="52"/>
        <v>79.26027090035453</v>
      </c>
      <c r="P571" s="49">
        <f t="shared" si="53"/>
        <v>84.8832399249726</v>
      </c>
    </row>
    <row r="572" spans="1:16" ht="15">
      <c r="A572">
        <v>592</v>
      </c>
      <c r="B572" t="s">
        <v>33</v>
      </c>
      <c r="C572" t="s">
        <v>227</v>
      </c>
      <c r="D572" t="s">
        <v>336</v>
      </c>
      <c r="E572" s="14">
        <v>0.5553635116149732</v>
      </c>
      <c r="F572" s="14">
        <v>0.5206959999999999</v>
      </c>
      <c r="G572" s="14">
        <v>0.64</v>
      </c>
      <c r="H572" s="14">
        <v>0.5206959999999999</v>
      </c>
      <c r="I572" s="40">
        <v>11</v>
      </c>
      <c r="J572" t="s">
        <v>217</v>
      </c>
      <c r="K572" s="40">
        <f t="shared" si="48"/>
        <v>14.780991325895167</v>
      </c>
      <c r="L572" s="39">
        <f t="shared" si="49"/>
        <v>95.03317777109125</v>
      </c>
      <c r="M572" s="49">
        <f t="shared" si="50"/>
        <v>60.57419482592856</v>
      </c>
      <c r="N572" s="49">
        <f t="shared" si="51"/>
        <v>47.07573275982342</v>
      </c>
      <c r="O572" s="49">
        <f t="shared" si="52"/>
        <v>44.785592753931034</v>
      </c>
      <c r="P572" s="49">
        <f t="shared" si="53"/>
        <v>47.44369455691732</v>
      </c>
    </row>
    <row r="573" spans="1:16" ht="15">
      <c r="A573">
        <v>593</v>
      </c>
      <c r="B573" t="s">
        <v>169</v>
      </c>
      <c r="C573" t="s">
        <v>170</v>
      </c>
      <c r="D573" t="s">
        <v>447</v>
      </c>
      <c r="E573" s="14">
        <v>0.5601710820000002</v>
      </c>
      <c r="F573" s="14">
        <v>0.5784507843137254</v>
      </c>
      <c r="G573" s="14">
        <v>0.57</v>
      </c>
      <c r="H573" s="14">
        <v>0.5784507843137254</v>
      </c>
      <c r="I573" s="40">
        <v>17.9</v>
      </c>
      <c r="J573" t="s">
        <v>217</v>
      </c>
      <c r="K573" s="40">
        <f t="shared" si="48"/>
        <v>20.28886566372197</v>
      </c>
      <c r="L573" s="39">
        <f t="shared" si="49"/>
        <v>251.64942553417637</v>
      </c>
      <c r="M573" s="49">
        <f t="shared" si="50"/>
        <v>225.32907655760874</v>
      </c>
      <c r="N573" s="49">
        <f t="shared" si="51"/>
        <v>194.539971736472</v>
      </c>
      <c r="O573" s="49">
        <f t="shared" si="52"/>
        <v>180.94771661328295</v>
      </c>
      <c r="P573" s="49">
        <f t="shared" si="53"/>
        <v>191.57356018860713</v>
      </c>
    </row>
    <row r="574" spans="1:16" ht="15">
      <c r="A574">
        <v>594</v>
      </c>
      <c r="B574" t="s">
        <v>33</v>
      </c>
      <c r="C574" t="s">
        <v>313</v>
      </c>
      <c r="D574" t="s">
        <v>520</v>
      </c>
      <c r="E574" s="14">
        <v>0.5553635116149732</v>
      </c>
      <c r="F574" s="14">
        <v>0.6765</v>
      </c>
      <c r="G574" s="14">
        <v>0.6</v>
      </c>
      <c r="H574" s="14">
        <v>0.6765</v>
      </c>
      <c r="I574" s="40">
        <v>37.4</v>
      </c>
      <c r="J574" t="s">
        <v>217</v>
      </c>
      <c r="K574" s="40">
        <f t="shared" si="48"/>
        <v>28.62433900840454</v>
      </c>
      <c r="L574" s="39">
        <f t="shared" si="49"/>
        <v>1098.5835350338148</v>
      </c>
      <c r="M574" s="49">
        <f t="shared" si="50"/>
        <v>1432.8211998405902</v>
      </c>
      <c r="N574" s="49">
        <f t="shared" si="51"/>
        <v>1446.721704018148</v>
      </c>
      <c r="O574" s="49">
        <f t="shared" si="52"/>
        <v>1436.2471048306656</v>
      </c>
      <c r="P574" s="49">
        <f t="shared" si="53"/>
        <v>1379.9132966569803</v>
      </c>
    </row>
    <row r="575" spans="1:16" ht="15">
      <c r="A575">
        <v>595</v>
      </c>
      <c r="B575" t="s">
        <v>25</v>
      </c>
      <c r="C575" t="s">
        <v>231</v>
      </c>
      <c r="D575" t="s">
        <v>343</v>
      </c>
      <c r="E575" s="14">
        <v>0.7696570196103286</v>
      </c>
      <c r="F575" s="14">
        <v>0.6495742685185186</v>
      </c>
      <c r="G575" s="14">
        <v>0.6572079304545455</v>
      </c>
      <c r="H575" s="14">
        <v>0.6495742685185186</v>
      </c>
      <c r="I575" s="40">
        <v>36.5</v>
      </c>
      <c r="J575" t="s">
        <v>217</v>
      </c>
      <c r="K575" s="40">
        <f t="shared" si="48"/>
        <v>28.348796291776495</v>
      </c>
      <c r="L575" s="39">
        <f t="shared" si="49"/>
        <v>1046.3467031862506</v>
      </c>
      <c r="M575" s="49">
        <f t="shared" si="50"/>
        <v>1354.8581308851303</v>
      </c>
      <c r="N575" s="49">
        <f t="shared" si="51"/>
        <v>1313.5537004717548</v>
      </c>
      <c r="O575" s="49">
        <f t="shared" si="52"/>
        <v>1296.2165589114481</v>
      </c>
      <c r="P575" s="49">
        <f t="shared" si="53"/>
        <v>1249.8402091129617</v>
      </c>
    </row>
    <row r="576" spans="1:16" ht="15">
      <c r="A576">
        <v>596</v>
      </c>
      <c r="B576" t="s">
        <v>173</v>
      </c>
      <c r="C576" t="s">
        <v>185</v>
      </c>
      <c r="D576" t="s">
        <v>412</v>
      </c>
      <c r="E576" s="14">
        <v>0.7995079823082191</v>
      </c>
      <c r="F576" s="14">
        <v>0.8192344292857148</v>
      </c>
      <c r="G576" s="14">
        <v>0.8164328482000001</v>
      </c>
      <c r="H576" s="14">
        <v>0.8192344292857148</v>
      </c>
      <c r="I576" s="40">
        <v>11.6</v>
      </c>
      <c r="J576" t="s">
        <v>217</v>
      </c>
      <c r="K576" s="40">
        <f t="shared" si="48"/>
        <v>15.381769669846554</v>
      </c>
      <c r="L576" s="39">
        <f t="shared" si="49"/>
        <v>105.68317686676065</v>
      </c>
      <c r="M576" s="49">
        <f t="shared" si="50"/>
        <v>69.9236449894799</v>
      </c>
      <c r="N576" s="49">
        <f t="shared" si="51"/>
        <v>85.49829462169177</v>
      </c>
      <c r="O576" s="49">
        <f t="shared" si="52"/>
        <v>81.13871506338018</v>
      </c>
      <c r="P576" s="49">
        <f t="shared" si="53"/>
        <v>86.38449633128191</v>
      </c>
    </row>
    <row r="577" spans="1:16" ht="15">
      <c r="A577">
        <v>597</v>
      </c>
      <c r="B577" t="s">
        <v>78</v>
      </c>
      <c r="C577" t="s">
        <v>79</v>
      </c>
      <c r="D577" t="s">
        <v>522</v>
      </c>
      <c r="E577" s="14">
        <v>0.7202020392692312</v>
      </c>
      <c r="F577" s="14">
        <v>0.8280959037910446</v>
      </c>
      <c r="G577" s="14">
        <v>0.876</v>
      </c>
      <c r="H577" s="14">
        <v>0.8280959037910446</v>
      </c>
      <c r="I577" s="40">
        <v>18.2</v>
      </c>
      <c r="J577" t="s">
        <v>217</v>
      </c>
      <c r="K577" s="40">
        <f t="shared" si="48"/>
        <v>20.476881072264064</v>
      </c>
      <c r="L577" s="39">
        <f t="shared" si="49"/>
        <v>260.15528764377075</v>
      </c>
      <c r="M577" s="49">
        <f t="shared" si="50"/>
        <v>235.5346245988024</v>
      </c>
      <c r="N577" s="49">
        <f t="shared" si="51"/>
        <v>291.11232512123826</v>
      </c>
      <c r="O577" s="49">
        <f t="shared" si="52"/>
        <v>270.66048459467316</v>
      </c>
      <c r="P577" s="49">
        <f t="shared" si="53"/>
        <v>286.14920765782784</v>
      </c>
    </row>
    <row r="578" spans="1:16" ht="15">
      <c r="A578">
        <v>598</v>
      </c>
      <c r="B578" t="s">
        <v>50</v>
      </c>
      <c r="C578" t="s">
        <v>315</v>
      </c>
      <c r="D578" t="s">
        <v>523</v>
      </c>
      <c r="E578" s="14">
        <v>0.6852189999999998</v>
      </c>
      <c r="F578" s="14"/>
      <c r="G578" s="14">
        <v>0.64</v>
      </c>
      <c r="H578" s="14">
        <v>0.6852189999999998</v>
      </c>
      <c r="I578" s="40">
        <v>20.5</v>
      </c>
      <c r="J578" t="s">
        <v>217</v>
      </c>
      <c r="K578" s="40">
        <f t="shared" si="48"/>
        <v>21.823046312065024</v>
      </c>
      <c r="L578" s="39">
        <f t="shared" si="49"/>
        <v>330.0635781677776</v>
      </c>
      <c r="M578" s="49">
        <f t="shared" si="50"/>
        <v>322.7019934778133</v>
      </c>
      <c r="N578" s="49">
        <f t="shared" si="51"/>
        <v>330.0321451774234</v>
      </c>
      <c r="O578" s="49">
        <f t="shared" si="52"/>
        <v>306.43566502798205</v>
      </c>
      <c r="P578" s="49">
        <f t="shared" si="53"/>
        <v>320.1531804498496</v>
      </c>
    </row>
    <row r="579" spans="1:16" ht="15">
      <c r="A579">
        <v>599</v>
      </c>
      <c r="B579" t="s">
        <v>68</v>
      </c>
      <c r="C579" t="s">
        <v>194</v>
      </c>
      <c r="D579" t="s">
        <v>383</v>
      </c>
      <c r="E579" s="14">
        <v>0.4423719585882353</v>
      </c>
      <c r="F579" s="14">
        <v>0.5297142857142857</v>
      </c>
      <c r="G579" s="14">
        <v>0.47</v>
      </c>
      <c r="H579" s="14">
        <v>0.5297142857142857</v>
      </c>
      <c r="I579" s="40">
        <v>12.9</v>
      </c>
      <c r="J579" t="s">
        <v>217</v>
      </c>
      <c r="K579" s="40">
        <f t="shared" si="48"/>
        <v>16.583355346190586</v>
      </c>
      <c r="L579" s="39">
        <f t="shared" si="49"/>
        <v>130.69810837096938</v>
      </c>
      <c r="M579" s="49">
        <f t="shared" si="50"/>
        <v>93.2215604251747</v>
      </c>
      <c r="N579" s="49">
        <f t="shared" si="51"/>
        <v>73.70267506536199</v>
      </c>
      <c r="O579" s="49">
        <f t="shared" si="52"/>
        <v>69.5645670434681</v>
      </c>
      <c r="P579" s="49">
        <f t="shared" si="53"/>
        <v>74.47299852082439</v>
      </c>
    </row>
    <row r="580" spans="1:16" ht="15">
      <c r="A580">
        <v>600</v>
      </c>
      <c r="B580" t="s">
        <v>173</v>
      </c>
      <c r="C580" t="s">
        <v>174</v>
      </c>
      <c r="D580" t="s">
        <v>524</v>
      </c>
      <c r="E580" s="14">
        <v>0.7995079823082191</v>
      </c>
      <c r="F580" s="14">
        <v>0.799216</v>
      </c>
      <c r="G580" s="14">
        <v>0.9</v>
      </c>
      <c r="H580" s="14">
        <v>0.799216</v>
      </c>
      <c r="I580" s="40">
        <v>47.4</v>
      </c>
      <c r="J580" t="s">
        <v>217</v>
      </c>
      <c r="K580" s="40">
        <f t="shared" si="48"/>
        <v>31.304734651066056</v>
      </c>
      <c r="L580" s="39">
        <f t="shared" si="49"/>
        <v>1764.6011775948507</v>
      </c>
      <c r="M580" s="49">
        <f t="shared" si="50"/>
        <v>2406.0487865819778</v>
      </c>
      <c r="N580" s="49">
        <f t="shared" si="51"/>
        <v>2870.0786373386595</v>
      </c>
      <c r="O580" s="49">
        <f t="shared" si="52"/>
        <v>3080.4848248213034</v>
      </c>
      <c r="P580" s="49">
        <f t="shared" si="53"/>
        <v>2863.7572874507287</v>
      </c>
    </row>
    <row r="581" spans="1:16" ht="15">
      <c r="A581">
        <v>601</v>
      </c>
      <c r="B581" t="s">
        <v>169</v>
      </c>
      <c r="C581" t="s">
        <v>170</v>
      </c>
      <c r="D581" t="s">
        <v>525</v>
      </c>
      <c r="E581" s="14">
        <v>0.5601710820000002</v>
      </c>
      <c r="F581" s="14">
        <v>0.5784507843137254</v>
      </c>
      <c r="G581" s="14">
        <v>0.49</v>
      </c>
      <c r="H581" s="14">
        <v>0.5784507843137254</v>
      </c>
      <c r="I581" s="40">
        <v>19.5</v>
      </c>
      <c r="J581" t="s">
        <v>217</v>
      </c>
      <c r="K581" s="40">
        <f t="shared" si="48"/>
        <v>21.257328434524453</v>
      </c>
      <c r="L581" s="39">
        <f t="shared" si="49"/>
        <v>298.6476516318797</v>
      </c>
      <c r="M581" s="49">
        <f t="shared" si="50"/>
        <v>282.853879240557</v>
      </c>
      <c r="N581" s="49">
        <f t="shared" si="51"/>
        <v>244.2045496908656</v>
      </c>
      <c r="O581" s="49">
        <f t="shared" si="52"/>
        <v>226.78678974302704</v>
      </c>
      <c r="P581" s="49">
        <f t="shared" si="53"/>
        <v>238.2043274241658</v>
      </c>
    </row>
    <row r="582" spans="1:16" ht="15">
      <c r="A582">
        <v>602</v>
      </c>
      <c r="B582" t="s">
        <v>20</v>
      </c>
      <c r="C582" t="s">
        <v>178</v>
      </c>
      <c r="D582" t="s">
        <v>351</v>
      </c>
      <c r="E582" s="14">
        <v>0.6100528420666669</v>
      </c>
      <c r="F582" s="14">
        <v>0.5915714285714285</v>
      </c>
      <c r="G582" s="14">
        <v>0.4525</v>
      </c>
      <c r="H582" s="14">
        <v>0.5915714285714285</v>
      </c>
      <c r="I582" s="40">
        <v>40</v>
      </c>
      <c r="J582" t="s">
        <v>217</v>
      </c>
      <c r="K582" s="40">
        <f t="shared" si="48"/>
        <v>29.384604384936843</v>
      </c>
      <c r="L582" s="39">
        <f t="shared" si="49"/>
        <v>1256.6370614359173</v>
      </c>
      <c r="M582" s="49">
        <f t="shared" si="50"/>
        <v>1667.9052326843487</v>
      </c>
      <c r="N582" s="49">
        <f t="shared" si="51"/>
        <v>1472.6643003296135</v>
      </c>
      <c r="O582" s="49">
        <f t="shared" si="52"/>
        <v>1489.2194320639899</v>
      </c>
      <c r="P582" s="49">
        <f t="shared" si="53"/>
        <v>1416.942897263083</v>
      </c>
    </row>
    <row r="583" spans="1:16" ht="15">
      <c r="A583">
        <v>603</v>
      </c>
      <c r="B583" t="s">
        <v>29</v>
      </c>
      <c r="C583" t="s">
        <v>37</v>
      </c>
      <c r="D583" t="s">
        <v>457</v>
      </c>
      <c r="E583" s="14">
        <v>0.572440270090909</v>
      </c>
      <c r="F583" s="14">
        <v>0.65494379336</v>
      </c>
      <c r="G583" s="14">
        <v>0.64</v>
      </c>
      <c r="H583" s="14">
        <v>0.65494379336</v>
      </c>
      <c r="I583" s="40">
        <v>10.1</v>
      </c>
      <c r="J583" t="s">
        <v>217</v>
      </c>
      <c r="K583" s="40">
        <f t="shared" si="48"/>
        <v>13.815400714559681</v>
      </c>
      <c r="L583" s="39">
        <f t="shared" si="49"/>
        <v>80.1184666481737</v>
      </c>
      <c r="M583" s="49">
        <f t="shared" si="50"/>
        <v>48.12857025521274</v>
      </c>
      <c r="N583" s="49">
        <f t="shared" si="51"/>
        <v>47.04702742080939</v>
      </c>
      <c r="O583" s="49">
        <f t="shared" si="52"/>
        <v>44.907536541796816</v>
      </c>
      <c r="P583" s="49">
        <f t="shared" si="53"/>
        <v>47.023569405013106</v>
      </c>
    </row>
    <row r="584" spans="1:16" ht="15">
      <c r="A584">
        <v>604</v>
      </c>
      <c r="B584" t="s">
        <v>33</v>
      </c>
      <c r="C584" t="s">
        <v>313</v>
      </c>
      <c r="D584" t="s">
        <v>520</v>
      </c>
      <c r="E584" s="14">
        <v>0.5553635116149732</v>
      </c>
      <c r="F584" s="14">
        <v>0.6765</v>
      </c>
      <c r="G584" s="14">
        <v>0.6</v>
      </c>
      <c r="H584" s="14">
        <v>0.6765</v>
      </c>
      <c r="I584" s="40">
        <v>30.6</v>
      </c>
      <c r="J584" t="s">
        <v>217</v>
      </c>
      <c r="K584" s="40">
        <f aca="true" t="shared" si="54" ref="K584:K623">11.312*LN(I584)-12.344</f>
        <v>26.354352101336687</v>
      </c>
      <c r="L584" s="39">
        <f aca="true" t="shared" si="55" ref="L584:L623">I584^2*PI()/4</f>
        <v>735.4154242788347</v>
      </c>
      <c r="M584" s="49">
        <f aca="true" t="shared" si="56" ref="M584:M623">EXP(0.33*LN(I584)+0.933*(LN(I584))^2-0.122*(LN(I584))^3-0.37)</f>
        <v>892.088911809027</v>
      </c>
      <c r="N584" s="49">
        <f aca="true" t="shared" si="57" ref="N584:N623">EXP(0.33*LN(I584)+0.933*(LN(I584))^2-0.122*(LN(I584))^3-0.37)*H584/0.67</f>
        <v>900.7435057295622</v>
      </c>
      <c r="O584" s="49">
        <f aca="true" t="shared" si="58" ref="O584:O623">H584*EXP(-1.499+2.148*LN(I584)+0.207*(LN(I584))^2-0.0281*(LN(I584))^3)</f>
        <v>859.2177231692636</v>
      </c>
      <c r="P584" s="49">
        <f aca="true" t="shared" si="59" ref="P584:P623">EXP(-2.977+LN(H584*I584^2*K584))</f>
        <v>850.4882641970524</v>
      </c>
    </row>
    <row r="585" spans="1:16" ht="15">
      <c r="A585">
        <v>605</v>
      </c>
      <c r="B585" t="s">
        <v>78</v>
      </c>
      <c r="C585" t="s">
        <v>79</v>
      </c>
      <c r="D585" t="s">
        <v>353</v>
      </c>
      <c r="E585" s="14">
        <v>0.7202020392692312</v>
      </c>
      <c r="F585" s="14">
        <v>0.8280959037910446</v>
      </c>
      <c r="G585" s="14">
        <v>0.789</v>
      </c>
      <c r="H585" s="14">
        <v>0.8280959037910446</v>
      </c>
      <c r="I585" s="40">
        <v>26.4</v>
      </c>
      <c r="J585" t="s">
        <v>217</v>
      </c>
      <c r="K585" s="40">
        <f t="shared" si="54"/>
        <v>24.68429368284248</v>
      </c>
      <c r="L585" s="39">
        <f t="shared" si="55"/>
        <v>547.3911039614854</v>
      </c>
      <c r="M585" s="49">
        <f t="shared" si="56"/>
        <v>619.0700896678071</v>
      </c>
      <c r="N585" s="49">
        <f t="shared" si="57"/>
        <v>765.1483662887548</v>
      </c>
      <c r="O585" s="49">
        <f t="shared" si="58"/>
        <v>717.6431071995061</v>
      </c>
      <c r="P585" s="49">
        <f t="shared" si="59"/>
        <v>725.7959196688729</v>
      </c>
    </row>
    <row r="586" spans="1:16" ht="15">
      <c r="A586">
        <v>606</v>
      </c>
      <c r="B586" t="s">
        <v>169</v>
      </c>
      <c r="C586" t="s">
        <v>170</v>
      </c>
      <c r="D586" t="s">
        <v>375</v>
      </c>
      <c r="E586" s="14">
        <v>0.5601710820000002</v>
      </c>
      <c r="F586" s="14">
        <v>0.5784507843137254</v>
      </c>
      <c r="G586" s="14">
        <v>0.5466666666666667</v>
      </c>
      <c r="H586" s="14">
        <v>0.5784507843137254</v>
      </c>
      <c r="I586" s="40">
        <v>12.7</v>
      </c>
      <c r="J586" t="s">
        <v>217</v>
      </c>
      <c r="K586" s="40">
        <f t="shared" si="54"/>
        <v>16.40660175007094</v>
      </c>
      <c r="L586" s="39">
        <f t="shared" si="55"/>
        <v>126.67686977437442</v>
      </c>
      <c r="M586" s="49">
        <f t="shared" si="56"/>
        <v>89.3588036035167</v>
      </c>
      <c r="N586" s="49">
        <f t="shared" si="57"/>
        <v>77.14876123849312</v>
      </c>
      <c r="O586" s="49">
        <f t="shared" si="58"/>
        <v>72.87730479085259</v>
      </c>
      <c r="P586" s="49">
        <f t="shared" si="59"/>
        <v>77.98261957322194</v>
      </c>
    </row>
    <row r="587" spans="1:16" ht="15">
      <c r="A587">
        <v>607</v>
      </c>
      <c r="B587" t="s">
        <v>134</v>
      </c>
      <c r="C587" t="s">
        <v>316</v>
      </c>
      <c r="D587" t="s">
        <v>526</v>
      </c>
      <c r="E587" s="14">
        <v>0.6488518691588784</v>
      </c>
      <c r="F587" s="14">
        <v>0.49</v>
      </c>
      <c r="G587" s="14">
        <v>0.51</v>
      </c>
      <c r="H587" s="14">
        <v>0.49</v>
      </c>
      <c r="I587" s="40">
        <v>27</v>
      </c>
      <c r="J587" t="s">
        <v>217</v>
      </c>
      <c r="K587" s="40">
        <f t="shared" si="54"/>
        <v>24.938506628240965</v>
      </c>
      <c r="L587" s="39">
        <f t="shared" si="55"/>
        <v>572.5552611167398</v>
      </c>
      <c r="M587" s="49">
        <f t="shared" si="56"/>
        <v>654.9997375909376</v>
      </c>
      <c r="N587" s="49">
        <f t="shared" si="57"/>
        <v>479.0296588351633</v>
      </c>
      <c r="O587" s="49">
        <f t="shared" si="58"/>
        <v>450.1770564837438</v>
      </c>
      <c r="P587" s="49">
        <f t="shared" si="59"/>
        <v>453.83645597411333</v>
      </c>
    </row>
    <row r="588" spans="1:16" ht="15">
      <c r="A588">
        <v>608</v>
      </c>
      <c r="B588" t="s">
        <v>23</v>
      </c>
      <c r="C588" t="s">
        <v>285</v>
      </c>
      <c r="D588" t="s">
        <v>466</v>
      </c>
      <c r="E588" s="14">
        <v>0.648940298984252</v>
      </c>
      <c r="F588" s="14"/>
      <c r="G588" s="14">
        <v>0.64</v>
      </c>
      <c r="H588" s="14">
        <v>0.648940298984252</v>
      </c>
      <c r="I588" s="40">
        <v>11.7</v>
      </c>
      <c r="J588" t="s">
        <v>217</v>
      </c>
      <c r="K588" s="40">
        <f t="shared" si="54"/>
        <v>15.47886897848357</v>
      </c>
      <c r="L588" s="39">
        <f t="shared" si="55"/>
        <v>107.51315458747668</v>
      </c>
      <c r="M588" s="49">
        <f t="shared" si="56"/>
        <v>71.56629590472117</v>
      </c>
      <c r="N588" s="49">
        <f t="shared" si="57"/>
        <v>69.31679621135105</v>
      </c>
      <c r="O588" s="49">
        <f t="shared" si="58"/>
        <v>65.75472865215033</v>
      </c>
      <c r="P588" s="49">
        <f t="shared" si="59"/>
        <v>70.05207751511064</v>
      </c>
    </row>
    <row r="589" spans="1:16" ht="15">
      <c r="A589">
        <v>609</v>
      </c>
      <c r="B589" t="s">
        <v>263</v>
      </c>
      <c r="C589" t="s">
        <v>264</v>
      </c>
      <c r="D589" t="s">
        <v>416</v>
      </c>
      <c r="E589" s="14">
        <v>0.8199</v>
      </c>
      <c r="F589" s="14">
        <v>0.8615250000000001</v>
      </c>
      <c r="G589" s="14">
        <v>0.64</v>
      </c>
      <c r="H589" s="14">
        <v>0.8615250000000001</v>
      </c>
      <c r="I589" s="40">
        <v>11.1</v>
      </c>
      <c r="J589" t="s">
        <v>217</v>
      </c>
      <c r="K589" s="40">
        <f t="shared" si="54"/>
        <v>14.883363065296477</v>
      </c>
      <c r="L589" s="39">
        <f t="shared" si="55"/>
        <v>96.76890771219959</v>
      </c>
      <c r="M589" s="49">
        <f t="shared" si="56"/>
        <v>62.07281007156249</v>
      </c>
      <c r="N589" s="49">
        <f t="shared" si="57"/>
        <v>79.81683238343713</v>
      </c>
      <c r="O589" s="49">
        <f t="shared" si="58"/>
        <v>75.90336681476278</v>
      </c>
      <c r="P589" s="49">
        <f t="shared" si="59"/>
        <v>80.48598168286179</v>
      </c>
    </row>
    <row r="590" spans="1:16" ht="15">
      <c r="A590">
        <v>610</v>
      </c>
      <c r="B590" t="s">
        <v>100</v>
      </c>
      <c r="C590" t="s">
        <v>101</v>
      </c>
      <c r="D590" t="s">
        <v>479</v>
      </c>
      <c r="E590" s="14">
        <v>0.7867935802469134</v>
      </c>
      <c r="F590" s="14">
        <v>0.76143</v>
      </c>
      <c r="G590" s="14">
        <v>0.789</v>
      </c>
      <c r="H590" s="14">
        <v>0.76143</v>
      </c>
      <c r="I590" s="40">
        <v>10.7</v>
      </c>
      <c r="J590" t="s">
        <v>217</v>
      </c>
      <c r="K590" s="40">
        <f t="shared" si="54"/>
        <v>14.468197203484435</v>
      </c>
      <c r="L590" s="39">
        <f t="shared" si="55"/>
        <v>89.92023572737384</v>
      </c>
      <c r="M590" s="49">
        <f t="shared" si="56"/>
        <v>56.21898546818586</v>
      </c>
      <c r="N590" s="49">
        <f t="shared" si="57"/>
        <v>63.89077926125487</v>
      </c>
      <c r="O590" s="49">
        <f t="shared" si="58"/>
        <v>60.85414129927256</v>
      </c>
      <c r="P590" s="49">
        <f t="shared" si="59"/>
        <v>64.25653255065129</v>
      </c>
    </row>
    <row r="591" spans="1:16" ht="15">
      <c r="A591">
        <v>611</v>
      </c>
      <c r="B591" t="s">
        <v>78</v>
      </c>
      <c r="C591" t="s">
        <v>79</v>
      </c>
      <c r="D591" t="s">
        <v>329</v>
      </c>
      <c r="E591" s="14">
        <v>0.7202020392692312</v>
      </c>
      <c r="F591" s="14">
        <v>0.8280959037910446</v>
      </c>
      <c r="G591" s="14">
        <v>0.7583333333333333</v>
      </c>
      <c r="H591" s="14">
        <v>0.8280959037910446</v>
      </c>
      <c r="I591" s="40">
        <v>10</v>
      </c>
      <c r="J591" t="s">
        <v>217</v>
      </c>
      <c r="K591" s="40">
        <f t="shared" si="54"/>
        <v>13.702842571948645</v>
      </c>
      <c r="L591" s="39">
        <f t="shared" si="55"/>
        <v>78.53981633974483</v>
      </c>
      <c r="M591" s="49">
        <f t="shared" si="56"/>
        <v>46.85882172601384</v>
      </c>
      <c r="N591" s="49">
        <f t="shared" si="57"/>
        <v>57.915818399681896</v>
      </c>
      <c r="O591" s="49">
        <f t="shared" si="58"/>
        <v>55.299981417084794</v>
      </c>
      <c r="P591" s="49">
        <f t="shared" si="59"/>
        <v>57.809156427564254</v>
      </c>
    </row>
    <row r="592" spans="1:16" ht="15">
      <c r="A592">
        <v>612</v>
      </c>
      <c r="B592" t="s">
        <v>18</v>
      </c>
      <c r="C592" t="s">
        <v>34</v>
      </c>
      <c r="D592" t="s">
        <v>40</v>
      </c>
      <c r="E592" s="14">
        <v>0.5025834383168316</v>
      </c>
      <c r="F592" s="14">
        <v>0.47859708247272714</v>
      </c>
      <c r="G592" s="14">
        <v>0.47211317866666663</v>
      </c>
      <c r="H592" s="14">
        <v>0.47859708247272714</v>
      </c>
      <c r="I592" s="40">
        <v>24.1</v>
      </c>
      <c r="J592" t="s">
        <v>217</v>
      </c>
      <c r="K592" s="40">
        <f t="shared" si="54"/>
        <v>23.65318033969764</v>
      </c>
      <c r="L592" s="39">
        <f t="shared" si="55"/>
        <v>456.167107282872</v>
      </c>
      <c r="M592" s="49">
        <f t="shared" si="56"/>
        <v>491.14025602063487</v>
      </c>
      <c r="N592" s="49">
        <f t="shared" si="57"/>
        <v>350.83327405430464</v>
      </c>
      <c r="O592" s="49">
        <f t="shared" si="58"/>
        <v>327.06662241623974</v>
      </c>
      <c r="P592" s="49">
        <f t="shared" si="59"/>
        <v>334.96466969068996</v>
      </c>
    </row>
    <row r="593" spans="1:16" ht="15">
      <c r="A593">
        <v>613</v>
      </c>
      <c r="B593" t="s">
        <v>67</v>
      </c>
      <c r="C593" t="s">
        <v>65</v>
      </c>
      <c r="D593" t="s">
        <v>384</v>
      </c>
      <c r="E593" s="14">
        <v>0.6973370872236726</v>
      </c>
      <c r="F593" s="14">
        <v>0.5587349583846154</v>
      </c>
      <c r="G593" s="14">
        <v>0.64</v>
      </c>
      <c r="H593" s="14">
        <v>0.5587349583846154</v>
      </c>
      <c r="I593" s="40">
        <v>26.4</v>
      </c>
      <c r="J593" t="s">
        <v>217</v>
      </c>
      <c r="K593" s="40">
        <f t="shared" si="54"/>
        <v>24.68429368284248</v>
      </c>
      <c r="L593" s="39">
        <f t="shared" si="55"/>
        <v>547.3911039614854</v>
      </c>
      <c r="M593" s="49">
        <f t="shared" si="56"/>
        <v>619.0700896678071</v>
      </c>
      <c r="N593" s="49">
        <f t="shared" si="57"/>
        <v>516.2628369965706</v>
      </c>
      <c r="O593" s="49">
        <f t="shared" si="58"/>
        <v>484.2099686768894</v>
      </c>
      <c r="P593" s="49">
        <f t="shared" si="59"/>
        <v>489.7108548845561</v>
      </c>
    </row>
    <row r="594" spans="1:16" ht="15">
      <c r="A594">
        <v>614</v>
      </c>
      <c r="B594" t="s">
        <v>33</v>
      </c>
      <c r="C594" t="s">
        <v>313</v>
      </c>
      <c r="D594" t="s">
        <v>520</v>
      </c>
      <c r="E594" s="14">
        <v>0.5553635116149732</v>
      </c>
      <c r="F594" s="14">
        <v>0.6765</v>
      </c>
      <c r="G594" s="14">
        <v>0.6</v>
      </c>
      <c r="H594" s="14">
        <v>0.6765</v>
      </c>
      <c r="I594" s="40">
        <v>50.5</v>
      </c>
      <c r="J594" t="s">
        <v>217</v>
      </c>
      <c r="K594" s="40">
        <f t="shared" si="54"/>
        <v>32.021362380014224</v>
      </c>
      <c r="L594" s="39">
        <f t="shared" si="55"/>
        <v>2002.9616662043425</v>
      </c>
      <c r="M594" s="49">
        <f t="shared" si="56"/>
        <v>2739.7157889935506</v>
      </c>
      <c r="N594" s="49">
        <f t="shared" si="57"/>
        <v>2766.295121274831</v>
      </c>
      <c r="O594" s="49">
        <f t="shared" si="58"/>
        <v>3051.6166366881016</v>
      </c>
      <c r="P594" s="49">
        <f t="shared" si="59"/>
        <v>2814.4639485510934</v>
      </c>
    </row>
    <row r="595" spans="1:16" ht="15">
      <c r="A595">
        <v>615</v>
      </c>
      <c r="B595" t="s">
        <v>18</v>
      </c>
      <c r="C595" t="s">
        <v>34</v>
      </c>
      <c r="D595" t="s">
        <v>180</v>
      </c>
      <c r="E595" s="14">
        <v>0.5025834383168316</v>
      </c>
      <c r="F595" s="14">
        <v>0.47859708247272714</v>
      </c>
      <c r="G595" s="14">
        <v>0.5233333333333333</v>
      </c>
      <c r="H595" s="14">
        <v>0.47859708247272714</v>
      </c>
      <c r="I595" s="40">
        <v>14.5</v>
      </c>
      <c r="J595" t="s">
        <v>217</v>
      </c>
      <c r="K595" s="40">
        <f t="shared" si="54"/>
        <v>17.905969522312894</v>
      </c>
      <c r="L595" s="39">
        <f t="shared" si="55"/>
        <v>165.1299638543135</v>
      </c>
      <c r="M595" s="49">
        <f t="shared" si="56"/>
        <v>127.92050551680252</v>
      </c>
      <c r="N595" s="49">
        <f t="shared" si="57"/>
        <v>91.37668765489266</v>
      </c>
      <c r="O595" s="49">
        <f t="shared" si="58"/>
        <v>85.72030611545642</v>
      </c>
      <c r="P595" s="49">
        <f t="shared" si="59"/>
        <v>91.79292725280281</v>
      </c>
    </row>
    <row r="596" spans="1:16" ht="15">
      <c r="A596">
        <v>616</v>
      </c>
      <c r="B596" t="s">
        <v>25</v>
      </c>
      <c r="C596" t="s">
        <v>24</v>
      </c>
      <c r="D596" t="s">
        <v>332</v>
      </c>
      <c r="E596" s="14">
        <v>0.7696570196103286</v>
      </c>
      <c r="F596" s="14">
        <v>0.7832335102884614</v>
      </c>
      <c r="G596" s="14">
        <v>0.6512499999999999</v>
      </c>
      <c r="H596" s="14">
        <v>0.7832335102884614</v>
      </c>
      <c r="I596" s="40">
        <v>34.9</v>
      </c>
      <c r="J596" t="s">
        <v>217</v>
      </c>
      <c r="K596" s="40">
        <f t="shared" si="54"/>
        <v>27.841731012005212</v>
      </c>
      <c r="L596" s="39">
        <f t="shared" si="55"/>
        <v>956.622816999726</v>
      </c>
      <c r="M596" s="49">
        <f t="shared" si="56"/>
        <v>1220.8603598157713</v>
      </c>
      <c r="N596" s="49">
        <f t="shared" si="57"/>
        <v>1427.192157000807</v>
      </c>
      <c r="O596" s="49">
        <f t="shared" si="58"/>
        <v>1394.0727206368763</v>
      </c>
      <c r="P596" s="49">
        <f t="shared" si="59"/>
        <v>1353.142936613267</v>
      </c>
    </row>
    <row r="597" spans="1:16" ht="15">
      <c r="A597">
        <v>617</v>
      </c>
      <c r="B597" t="s">
        <v>67</v>
      </c>
      <c r="C597" t="s">
        <v>303</v>
      </c>
      <c r="D597" t="s">
        <v>494</v>
      </c>
      <c r="E597" s="14">
        <v>0.6973370872236726</v>
      </c>
      <c r="F597" s="14">
        <v>0.4550347610222221</v>
      </c>
      <c r="G597" s="14">
        <v>0.33</v>
      </c>
      <c r="H597" s="14">
        <v>0.4550347610222221</v>
      </c>
      <c r="I597" s="40">
        <v>14.1</v>
      </c>
      <c r="J597" t="s">
        <v>217</v>
      </c>
      <c r="K597" s="40">
        <f t="shared" si="54"/>
        <v>17.58952930800919</v>
      </c>
      <c r="L597" s="39">
        <f t="shared" si="55"/>
        <v>156.1450088650467</v>
      </c>
      <c r="M597" s="49">
        <f t="shared" si="56"/>
        <v>118.60181918430675</v>
      </c>
      <c r="N597" s="49">
        <f t="shared" si="57"/>
        <v>80.54917977512211</v>
      </c>
      <c r="O597" s="49">
        <f t="shared" si="58"/>
        <v>75.6711271797435</v>
      </c>
      <c r="P597" s="49">
        <f t="shared" si="59"/>
        <v>81.06667214436852</v>
      </c>
    </row>
    <row r="598" spans="1:16" ht="15">
      <c r="A598">
        <v>618</v>
      </c>
      <c r="B598" t="s">
        <v>78</v>
      </c>
      <c r="C598" t="s">
        <v>79</v>
      </c>
      <c r="D598" t="s">
        <v>182</v>
      </c>
      <c r="E598" s="14">
        <v>0.7202020392692312</v>
      </c>
      <c r="F598" s="14">
        <v>0.8280959037910446</v>
      </c>
      <c r="G598" s="14">
        <v>0.86</v>
      </c>
      <c r="H598" s="14">
        <v>0.8280959037910446</v>
      </c>
      <c r="I598" s="40">
        <v>20</v>
      </c>
      <c r="J598" t="s">
        <v>217</v>
      </c>
      <c r="K598" s="40">
        <f t="shared" si="54"/>
        <v>21.543723478442743</v>
      </c>
      <c r="L598" s="39">
        <f t="shared" si="55"/>
        <v>314.1592653589793</v>
      </c>
      <c r="M598" s="49">
        <f t="shared" si="56"/>
        <v>302.40156295639133</v>
      </c>
      <c r="N598" s="49">
        <f t="shared" si="57"/>
        <v>373.7574560958169</v>
      </c>
      <c r="O598" s="49">
        <f t="shared" si="58"/>
        <v>347.04109145624096</v>
      </c>
      <c r="P598" s="49">
        <f t="shared" si="59"/>
        <v>363.552153229</v>
      </c>
    </row>
    <row r="599" spans="1:16" ht="15">
      <c r="A599">
        <v>620</v>
      </c>
      <c r="B599" t="s">
        <v>25</v>
      </c>
      <c r="C599" t="s">
        <v>24</v>
      </c>
      <c r="D599" t="s">
        <v>325</v>
      </c>
      <c r="E599" s="14">
        <v>0.7696570196103286</v>
      </c>
      <c r="F599" s="14">
        <v>0.7832335102884614</v>
      </c>
      <c r="G599" s="14">
        <v>0.9295616666666667</v>
      </c>
      <c r="H599" s="14">
        <v>0.7832335102884614</v>
      </c>
      <c r="I599" s="40">
        <v>32.3</v>
      </c>
      <c r="J599" t="s">
        <v>217</v>
      </c>
      <c r="K599" s="40">
        <f t="shared" si="54"/>
        <v>26.965960508346043</v>
      </c>
      <c r="L599" s="39">
        <f t="shared" si="55"/>
        <v>819.3980498909236</v>
      </c>
      <c r="M599" s="49">
        <f t="shared" si="56"/>
        <v>1016.3854122927688</v>
      </c>
      <c r="N599" s="49">
        <f t="shared" si="57"/>
        <v>1188.1598720538066</v>
      </c>
      <c r="O599" s="49">
        <f t="shared" si="58"/>
        <v>1143.2702473357601</v>
      </c>
      <c r="P599" s="49">
        <f t="shared" si="59"/>
        <v>1122.5805840770443</v>
      </c>
    </row>
    <row r="600" spans="1:16" ht="15">
      <c r="A600">
        <v>621</v>
      </c>
      <c r="B600" t="s">
        <v>67</v>
      </c>
      <c r="C600" t="s">
        <v>199</v>
      </c>
      <c r="D600" t="s">
        <v>527</v>
      </c>
      <c r="E600" s="14">
        <v>0.6973370872236726</v>
      </c>
      <c r="F600" s="14">
        <v>0.8373490909090906</v>
      </c>
      <c r="G600" s="14">
        <v>0.64</v>
      </c>
      <c r="H600" s="14">
        <v>0.8373490909090906</v>
      </c>
      <c r="I600" s="40">
        <v>36.5</v>
      </c>
      <c r="J600" t="s">
        <v>217</v>
      </c>
      <c r="K600" s="40">
        <f t="shared" si="54"/>
        <v>28.348796291776495</v>
      </c>
      <c r="L600" s="39">
        <f t="shared" si="55"/>
        <v>1046.3467031862506</v>
      </c>
      <c r="M600" s="49">
        <f t="shared" si="56"/>
        <v>1354.8581308851303</v>
      </c>
      <c r="N600" s="49">
        <f t="shared" si="57"/>
        <v>1693.2674988170947</v>
      </c>
      <c r="O600" s="49">
        <f t="shared" si="58"/>
        <v>1670.918645994469</v>
      </c>
      <c r="P600" s="49">
        <f t="shared" si="59"/>
        <v>1611.1361142263731</v>
      </c>
    </row>
    <row r="601" spans="1:16" ht="15">
      <c r="A601">
        <v>622</v>
      </c>
      <c r="B601" t="s">
        <v>20</v>
      </c>
      <c r="C601" t="s">
        <v>147</v>
      </c>
      <c r="D601" t="s">
        <v>528</v>
      </c>
      <c r="E601" s="14">
        <v>0.6100528420666669</v>
      </c>
      <c r="F601" s="14">
        <v>0.47</v>
      </c>
      <c r="G601" s="14">
        <v>0.64</v>
      </c>
      <c r="H601" s="14">
        <v>0.47</v>
      </c>
      <c r="I601" s="40">
        <v>15.3</v>
      </c>
      <c r="J601" t="s">
        <v>217</v>
      </c>
      <c r="K601" s="40">
        <f t="shared" si="54"/>
        <v>18.513471194842587</v>
      </c>
      <c r="L601" s="39">
        <f t="shared" si="55"/>
        <v>183.85385606970868</v>
      </c>
      <c r="M601" s="49">
        <f t="shared" si="56"/>
        <v>147.88025355269355</v>
      </c>
      <c r="N601" s="49">
        <f t="shared" si="57"/>
        <v>103.73689428323277</v>
      </c>
      <c r="O601" s="49">
        <f t="shared" si="58"/>
        <v>97.0613657012967</v>
      </c>
      <c r="P601" s="49">
        <f t="shared" si="59"/>
        <v>103.77049816889324</v>
      </c>
    </row>
    <row r="602" spans="1:16" ht="15">
      <c r="A602">
        <v>623</v>
      </c>
      <c r="B602" t="s">
        <v>20</v>
      </c>
      <c r="C602" t="s">
        <v>280</v>
      </c>
      <c r="D602" t="s">
        <v>454</v>
      </c>
      <c r="E602" s="14">
        <v>0.6100528420666669</v>
      </c>
      <c r="F602" s="14">
        <v>0.7541977880588236</v>
      </c>
      <c r="G602" s="14">
        <v>0.64</v>
      </c>
      <c r="H602" s="14">
        <v>0.7541977880588236</v>
      </c>
      <c r="I602" s="40">
        <v>11.1</v>
      </c>
      <c r="J602" t="s">
        <v>217</v>
      </c>
      <c r="K602" s="40">
        <f t="shared" si="54"/>
        <v>14.883363065296477</v>
      </c>
      <c r="L602" s="39">
        <f t="shared" si="55"/>
        <v>96.76890771219959</v>
      </c>
      <c r="M602" s="49">
        <f t="shared" si="56"/>
        <v>62.07281007156249</v>
      </c>
      <c r="N602" s="49">
        <f t="shared" si="57"/>
        <v>69.87339709637</v>
      </c>
      <c r="O602" s="49">
        <f t="shared" si="58"/>
        <v>66.44746392491408</v>
      </c>
      <c r="P602" s="49">
        <f t="shared" si="59"/>
        <v>70.45918499748393</v>
      </c>
    </row>
    <row r="603" spans="1:16" ht="15">
      <c r="A603">
        <v>624</v>
      </c>
      <c r="B603" t="s">
        <v>78</v>
      </c>
      <c r="C603" t="s">
        <v>79</v>
      </c>
      <c r="D603" t="s">
        <v>353</v>
      </c>
      <c r="E603" s="14">
        <v>0.7202020392692312</v>
      </c>
      <c r="F603" s="14">
        <v>0.8280959037910446</v>
      </c>
      <c r="G603" s="14">
        <v>0.789</v>
      </c>
      <c r="H603" s="14">
        <v>0.8280959037910446</v>
      </c>
      <c r="I603" s="40">
        <v>23.5</v>
      </c>
      <c r="J603" t="s">
        <v>217</v>
      </c>
      <c r="K603" s="40">
        <f t="shared" si="54"/>
        <v>23.367988764050082</v>
      </c>
      <c r="L603" s="39">
        <f t="shared" si="55"/>
        <v>433.73613573624084</v>
      </c>
      <c r="M603" s="49">
        <f t="shared" si="56"/>
        <v>460.3558934431641</v>
      </c>
      <c r="N603" s="49">
        <f t="shared" si="57"/>
        <v>568.9833278303743</v>
      </c>
      <c r="O603" s="49">
        <f t="shared" si="58"/>
        <v>529.8260592917253</v>
      </c>
      <c r="P603" s="49">
        <f t="shared" si="59"/>
        <v>544.4312224053274</v>
      </c>
    </row>
    <row r="604" spans="1:16" ht="15">
      <c r="A604">
        <v>625</v>
      </c>
      <c r="B604" t="s">
        <v>18</v>
      </c>
      <c r="C604" t="s">
        <v>42</v>
      </c>
      <c r="D604" t="s">
        <v>371</v>
      </c>
      <c r="E604" s="14">
        <v>0.5025834383168316</v>
      </c>
      <c r="F604" s="14">
        <v>0.6013026787200001</v>
      </c>
      <c r="G604" s="14">
        <v>0.6733333333333333</v>
      </c>
      <c r="H604" s="14">
        <v>0.6013026787200001</v>
      </c>
      <c r="I604" s="40">
        <v>17.8</v>
      </c>
      <c r="J604" t="s">
        <v>217</v>
      </c>
      <c r="K604" s="40">
        <f t="shared" si="54"/>
        <v>20.22549294895542</v>
      </c>
      <c r="L604" s="39">
        <f t="shared" si="55"/>
        <v>248.84555409084754</v>
      </c>
      <c r="M604" s="49">
        <f t="shared" si="56"/>
        <v>221.9863643535819</v>
      </c>
      <c r="N604" s="49">
        <f t="shared" si="57"/>
        <v>199.22536645540708</v>
      </c>
      <c r="O604" s="49">
        <f t="shared" si="58"/>
        <v>185.33366064693473</v>
      </c>
      <c r="P604" s="49">
        <f t="shared" si="59"/>
        <v>196.30781351276005</v>
      </c>
    </row>
    <row r="605" spans="1:16" ht="15">
      <c r="A605">
        <v>626</v>
      </c>
      <c r="B605" t="s">
        <v>169</v>
      </c>
      <c r="C605" t="s">
        <v>170</v>
      </c>
      <c r="D605" t="s">
        <v>529</v>
      </c>
      <c r="E605" s="14">
        <v>0.5601710820000002</v>
      </c>
      <c r="F605" s="14">
        <v>0.5784507843137254</v>
      </c>
      <c r="G605" s="14">
        <v>0.45</v>
      </c>
      <c r="H605" s="14">
        <v>0.5784507843137254</v>
      </c>
      <c r="I605" s="40">
        <v>36.2</v>
      </c>
      <c r="J605" t="s">
        <v>217</v>
      </c>
      <c r="K605" s="40">
        <f t="shared" si="54"/>
        <v>28.255436752224476</v>
      </c>
      <c r="L605" s="39">
        <f t="shared" si="55"/>
        <v>1029.2171692425522</v>
      </c>
      <c r="M605" s="49">
        <f t="shared" si="56"/>
        <v>1329.2786504878477</v>
      </c>
      <c r="N605" s="49">
        <f t="shared" si="57"/>
        <v>1147.6451909644566</v>
      </c>
      <c r="O605" s="49">
        <f t="shared" si="58"/>
        <v>1130.278107464582</v>
      </c>
      <c r="P605" s="49">
        <f t="shared" si="59"/>
        <v>1091.1662065359933</v>
      </c>
    </row>
    <row r="606" spans="1:16" ht="15">
      <c r="A606">
        <v>627</v>
      </c>
      <c r="B606" t="s">
        <v>33</v>
      </c>
      <c r="C606" t="s">
        <v>317</v>
      </c>
      <c r="D606" t="s">
        <v>530</v>
      </c>
      <c r="E606" s="14">
        <v>0.5553635116149732</v>
      </c>
      <c r="F606" s="14">
        <v>0.5879299999999998</v>
      </c>
      <c r="G606" s="14">
        <v>0.5879299999999998</v>
      </c>
      <c r="H606" s="14">
        <v>0.5879299999999998</v>
      </c>
      <c r="I606" s="40">
        <v>45</v>
      </c>
      <c r="J606" t="s">
        <v>217</v>
      </c>
      <c r="K606" s="40">
        <f t="shared" si="54"/>
        <v>30.71696608428185</v>
      </c>
      <c r="L606" s="39">
        <f t="shared" si="55"/>
        <v>1590.4312808798327</v>
      </c>
      <c r="M606" s="49">
        <f t="shared" si="56"/>
        <v>2156.722790475707</v>
      </c>
      <c r="N606" s="49">
        <f t="shared" si="57"/>
        <v>1892.5403435886296</v>
      </c>
      <c r="O606" s="49">
        <f t="shared" si="58"/>
        <v>1990.4313167385908</v>
      </c>
      <c r="P606" s="49">
        <f t="shared" si="59"/>
        <v>1863.0919716401434</v>
      </c>
    </row>
    <row r="607" spans="1:16" ht="15">
      <c r="A607">
        <v>628</v>
      </c>
      <c r="B607" t="s">
        <v>50</v>
      </c>
      <c r="C607" t="s">
        <v>51</v>
      </c>
      <c r="D607" t="s">
        <v>323</v>
      </c>
      <c r="E607" s="14">
        <v>0.6852189999999998</v>
      </c>
      <c r="F607" s="14">
        <v>0.61785</v>
      </c>
      <c r="G607" s="14">
        <v>0.64</v>
      </c>
      <c r="H607" s="14">
        <v>0.61785</v>
      </c>
      <c r="I607" s="40">
        <v>12.1</v>
      </c>
      <c r="J607" t="s">
        <v>217</v>
      </c>
      <c r="K607" s="40">
        <f t="shared" si="54"/>
        <v>15.859140079841689</v>
      </c>
      <c r="L607" s="39">
        <f t="shared" si="55"/>
        <v>114.9901451030204</v>
      </c>
      <c r="M607" s="49">
        <f t="shared" si="56"/>
        <v>78.38280914286729</v>
      </c>
      <c r="N607" s="49">
        <f t="shared" si="57"/>
        <v>72.28181884913515</v>
      </c>
      <c r="O607" s="49">
        <f t="shared" si="58"/>
        <v>68.45185141410629</v>
      </c>
      <c r="P607" s="49">
        <f t="shared" si="59"/>
        <v>73.0867674899419</v>
      </c>
    </row>
    <row r="608" spans="1:16" ht="15">
      <c r="A608">
        <v>629</v>
      </c>
      <c r="B608" t="s">
        <v>18</v>
      </c>
      <c r="C608" t="s">
        <v>260</v>
      </c>
      <c r="D608" t="s">
        <v>410</v>
      </c>
      <c r="E608" s="14">
        <v>0.5025834383168316</v>
      </c>
      <c r="F608" s="14">
        <v>0.4658571428571428</v>
      </c>
      <c r="G608" s="14">
        <v>0.4658571428571428</v>
      </c>
      <c r="H608" s="14">
        <v>0.4658571428571428</v>
      </c>
      <c r="I608" s="40">
        <v>15</v>
      </c>
      <c r="J608" t="s">
        <v>217</v>
      </c>
      <c r="K608" s="40">
        <f t="shared" si="54"/>
        <v>18.289463874868197</v>
      </c>
      <c r="L608" s="39">
        <f t="shared" si="55"/>
        <v>176.71458676442586</v>
      </c>
      <c r="M608" s="49">
        <f t="shared" si="56"/>
        <v>140.18687936097137</v>
      </c>
      <c r="N608" s="49">
        <f t="shared" si="57"/>
        <v>97.47322251516579</v>
      </c>
      <c r="O608" s="49">
        <f t="shared" si="58"/>
        <v>91.28652782273949</v>
      </c>
      <c r="P608" s="49">
        <f t="shared" si="59"/>
        <v>97.6655902987592</v>
      </c>
    </row>
    <row r="609" spans="1:16" ht="15">
      <c r="A609">
        <v>630</v>
      </c>
      <c r="B609" t="s">
        <v>278</v>
      </c>
      <c r="C609" t="s">
        <v>279</v>
      </c>
      <c r="D609" t="s">
        <v>451</v>
      </c>
      <c r="E609" s="14">
        <v>0.6868325906513765</v>
      </c>
      <c r="F609" s="14">
        <v>0.416026770173913</v>
      </c>
      <c r="G609" s="14">
        <v>0.64</v>
      </c>
      <c r="H609" s="14">
        <v>0.416026770173913</v>
      </c>
      <c r="I609" s="40">
        <v>11</v>
      </c>
      <c r="J609" t="s">
        <v>217</v>
      </c>
      <c r="K609" s="40">
        <f t="shared" si="54"/>
        <v>14.780991325895167</v>
      </c>
      <c r="L609" s="39">
        <f t="shared" si="55"/>
        <v>95.03317777109125</v>
      </c>
      <c r="M609" s="49">
        <f t="shared" si="56"/>
        <v>60.57419482592856</v>
      </c>
      <c r="N609" s="49">
        <f t="shared" si="57"/>
        <v>37.61266661092001</v>
      </c>
      <c r="O609" s="49">
        <f t="shared" si="58"/>
        <v>35.78288579851224</v>
      </c>
      <c r="P609" s="49">
        <f t="shared" si="59"/>
        <v>37.90666149083529</v>
      </c>
    </row>
    <row r="610" spans="1:16" ht="15">
      <c r="A610">
        <v>631</v>
      </c>
      <c r="B610" t="s">
        <v>78</v>
      </c>
      <c r="C610" t="s">
        <v>79</v>
      </c>
      <c r="D610" t="s">
        <v>327</v>
      </c>
      <c r="E610" s="14">
        <v>0.7202020392692312</v>
      </c>
      <c r="F610" s="14">
        <v>0.8280959037910446</v>
      </c>
      <c r="G610" s="14">
        <v>0.8520137438333332</v>
      </c>
      <c r="H610" s="14">
        <v>0.8280959037910446</v>
      </c>
      <c r="I610" s="40">
        <v>16</v>
      </c>
      <c r="J610" t="s">
        <v>217</v>
      </c>
      <c r="K610" s="40">
        <f t="shared" si="54"/>
        <v>19.019523625976404</v>
      </c>
      <c r="L610" s="39">
        <f t="shared" si="55"/>
        <v>201.06192982974676</v>
      </c>
      <c r="M610" s="49">
        <f t="shared" si="56"/>
        <v>166.81749781335475</v>
      </c>
      <c r="N610" s="49">
        <f t="shared" si="57"/>
        <v>206.18042779091135</v>
      </c>
      <c r="O610" s="49">
        <f t="shared" si="58"/>
        <v>192.52829267471498</v>
      </c>
      <c r="P610" s="49">
        <f t="shared" si="59"/>
        <v>205.41188321975986</v>
      </c>
    </row>
    <row r="611" spans="1:16" ht="15">
      <c r="A611">
        <v>632</v>
      </c>
      <c r="B611" t="s">
        <v>87</v>
      </c>
      <c r="C611" t="s">
        <v>138</v>
      </c>
      <c r="D611" t="s">
        <v>399</v>
      </c>
      <c r="E611" s="14">
        <v>0.589108696704762</v>
      </c>
      <c r="F611" s="14">
        <v>0.5433520127058823</v>
      </c>
      <c r="G611" s="14">
        <v>0.64</v>
      </c>
      <c r="H611" s="14">
        <v>0.5433520127058823</v>
      </c>
      <c r="I611" s="40">
        <v>32.5</v>
      </c>
      <c r="J611" t="s">
        <v>217</v>
      </c>
      <c r="K611" s="40">
        <f t="shared" si="54"/>
        <v>27.035787890565345</v>
      </c>
      <c r="L611" s="39">
        <f t="shared" si="55"/>
        <v>829.5768100885548</v>
      </c>
      <c r="M611" s="49">
        <f t="shared" si="56"/>
        <v>1031.5075426042376</v>
      </c>
      <c r="N611" s="49">
        <f t="shared" si="57"/>
        <v>836.5249244706135</v>
      </c>
      <c r="O611" s="49">
        <f t="shared" si="58"/>
        <v>805.7933294655005</v>
      </c>
      <c r="P611" s="49">
        <f t="shared" si="59"/>
        <v>790.4826823565426</v>
      </c>
    </row>
    <row r="612" spans="1:16" ht="15">
      <c r="A612">
        <v>633</v>
      </c>
      <c r="B612" t="s">
        <v>50</v>
      </c>
      <c r="C612" t="s">
        <v>51</v>
      </c>
      <c r="D612" t="s">
        <v>323</v>
      </c>
      <c r="E612" s="14">
        <v>0.6852189999999998</v>
      </c>
      <c r="F612" s="14">
        <v>0.61785</v>
      </c>
      <c r="G612" s="14">
        <v>0.64</v>
      </c>
      <c r="H612" s="14">
        <v>0.61785</v>
      </c>
      <c r="I612" s="40">
        <v>17.7</v>
      </c>
      <c r="J612" t="s">
        <v>217</v>
      </c>
      <c r="K612" s="40">
        <f t="shared" si="54"/>
        <v>20.161763202926508</v>
      </c>
      <c r="L612" s="39">
        <f t="shared" si="55"/>
        <v>246.05739061078654</v>
      </c>
      <c r="M612" s="49">
        <f t="shared" si="56"/>
        <v>218.67315485484184</v>
      </c>
      <c r="N612" s="49">
        <f t="shared" si="57"/>
        <v>201.65255033890153</v>
      </c>
      <c r="O612" s="49">
        <f t="shared" si="58"/>
        <v>187.62102598667613</v>
      </c>
      <c r="P612" s="49">
        <f t="shared" si="59"/>
        <v>198.82153425710914</v>
      </c>
    </row>
    <row r="613" spans="1:16" ht="15">
      <c r="A613">
        <v>634</v>
      </c>
      <c r="B613" t="s">
        <v>318</v>
      </c>
      <c r="C613" t="s">
        <v>319</v>
      </c>
      <c r="D613" t="s">
        <v>531</v>
      </c>
      <c r="E613" s="14">
        <v>0.8605785714285714</v>
      </c>
      <c r="F613" s="14">
        <v>0.77</v>
      </c>
      <c r="G613" s="14">
        <v>0.77</v>
      </c>
      <c r="H613" s="14">
        <v>0.77</v>
      </c>
      <c r="I613" s="40">
        <v>70.1</v>
      </c>
      <c r="J613" t="s">
        <v>217</v>
      </c>
      <c r="K613" s="40">
        <f t="shared" si="54"/>
        <v>35.73112664618663</v>
      </c>
      <c r="L613" s="39">
        <f t="shared" si="55"/>
        <v>3859.4544289166943</v>
      </c>
      <c r="M613" s="49">
        <f t="shared" si="56"/>
        <v>5010.439352825267</v>
      </c>
      <c r="N613" s="49">
        <f t="shared" si="57"/>
        <v>5758.2661219036645</v>
      </c>
      <c r="O613" s="49">
        <f t="shared" si="58"/>
        <v>7710.008347788984</v>
      </c>
      <c r="P613" s="49">
        <f t="shared" si="59"/>
        <v>6887.772572990334</v>
      </c>
    </row>
    <row r="614" spans="1:16" ht="15">
      <c r="A614">
        <v>635</v>
      </c>
      <c r="B614" t="s">
        <v>173</v>
      </c>
      <c r="C614" t="s">
        <v>232</v>
      </c>
      <c r="D614" t="s">
        <v>345</v>
      </c>
      <c r="E614" s="14">
        <v>0.7995079823082191</v>
      </c>
      <c r="F614" s="14">
        <v>0.7893373108571428</v>
      </c>
      <c r="G614" s="14">
        <v>0.64</v>
      </c>
      <c r="H614" s="14">
        <v>0.7893373108571428</v>
      </c>
      <c r="I614" s="40">
        <v>12.5</v>
      </c>
      <c r="J614" t="s">
        <v>217</v>
      </c>
      <c r="K614" s="40">
        <f t="shared" si="54"/>
        <v>16.22704242441499</v>
      </c>
      <c r="L614" s="39">
        <f t="shared" si="55"/>
        <v>122.7184630308513</v>
      </c>
      <c r="M614" s="49">
        <f t="shared" si="56"/>
        <v>85.59870392487821</v>
      </c>
      <c r="N614" s="49">
        <f t="shared" si="57"/>
        <v>100.8451504013733</v>
      </c>
      <c r="O614" s="49">
        <f t="shared" si="58"/>
        <v>95.34114905182138</v>
      </c>
      <c r="P614" s="49">
        <f t="shared" si="59"/>
        <v>101.959420107193</v>
      </c>
    </row>
    <row r="615" spans="1:16" ht="15">
      <c r="A615">
        <v>636</v>
      </c>
      <c r="B615" t="s">
        <v>20</v>
      </c>
      <c r="C615" t="s">
        <v>19</v>
      </c>
      <c r="D615" t="s">
        <v>350</v>
      </c>
      <c r="E615" s="14">
        <v>0.6100528420666669</v>
      </c>
      <c r="F615" s="14">
        <v>0.5250412620547943</v>
      </c>
      <c r="G615" s="14">
        <v>0.42500000000000004</v>
      </c>
      <c r="H615" s="14">
        <v>0.5250412620547943</v>
      </c>
      <c r="I615" s="40">
        <v>11.8</v>
      </c>
      <c r="J615" t="s">
        <v>217</v>
      </c>
      <c r="K615" s="40">
        <f t="shared" si="54"/>
        <v>15.575141900006956</v>
      </c>
      <c r="L615" s="39">
        <f t="shared" si="55"/>
        <v>109.3588402714607</v>
      </c>
      <c r="M615" s="49">
        <f t="shared" si="56"/>
        <v>73.23341160253406</v>
      </c>
      <c r="N615" s="49">
        <f t="shared" si="57"/>
        <v>57.38889977966074</v>
      </c>
      <c r="O615" s="49">
        <f t="shared" si="58"/>
        <v>54.41688757259875</v>
      </c>
      <c r="P615" s="49">
        <f t="shared" si="59"/>
        <v>58.008921242341486</v>
      </c>
    </row>
    <row r="616" spans="1:16" ht="15">
      <c r="A616">
        <v>637</v>
      </c>
      <c r="B616" t="s">
        <v>38</v>
      </c>
      <c r="C616" t="s">
        <v>320</v>
      </c>
      <c r="D616" t="s">
        <v>532</v>
      </c>
      <c r="E616" s="14">
        <v>0.6298370838271606</v>
      </c>
      <c r="F616" s="14">
        <v>0.6</v>
      </c>
      <c r="G616" s="14">
        <v>0.64</v>
      </c>
      <c r="H616" s="14">
        <v>0.6</v>
      </c>
      <c r="I616" s="40">
        <v>20</v>
      </c>
      <c r="J616" t="s">
        <v>217</v>
      </c>
      <c r="K616" s="40">
        <f t="shared" si="54"/>
        <v>21.543723478442743</v>
      </c>
      <c r="L616" s="39">
        <f t="shared" si="55"/>
        <v>314.1592653589793</v>
      </c>
      <c r="M616" s="49">
        <f t="shared" si="56"/>
        <v>302.40156295639133</v>
      </c>
      <c r="N616" s="49">
        <f t="shared" si="57"/>
        <v>270.8073698116937</v>
      </c>
      <c r="O616" s="49">
        <f t="shared" si="58"/>
        <v>251.44992738218687</v>
      </c>
      <c r="P616" s="49">
        <f t="shared" si="59"/>
        <v>263.4130792566286</v>
      </c>
    </row>
    <row r="617" spans="1:16" ht="15">
      <c r="A617">
        <v>638</v>
      </c>
      <c r="B617" t="s">
        <v>173</v>
      </c>
      <c r="C617" t="s">
        <v>185</v>
      </c>
      <c r="D617" t="s">
        <v>412</v>
      </c>
      <c r="E617" s="14">
        <v>0.7995079823082191</v>
      </c>
      <c r="F617" s="14">
        <v>0.8192344292857148</v>
      </c>
      <c r="G617" s="14">
        <v>0.8164328482000001</v>
      </c>
      <c r="H617" s="14">
        <v>0.8192344292857148</v>
      </c>
      <c r="I617" s="40">
        <v>34.7</v>
      </c>
      <c r="J617" t="s">
        <v>217</v>
      </c>
      <c r="K617" s="40">
        <f t="shared" si="54"/>
        <v>27.776719338810224</v>
      </c>
      <c r="L617" s="39">
        <f t="shared" si="55"/>
        <v>945.6900745652337</v>
      </c>
      <c r="M617" s="49">
        <f t="shared" si="56"/>
        <v>1204.537444086159</v>
      </c>
      <c r="N617" s="49">
        <f t="shared" si="57"/>
        <v>1472.8336500883552</v>
      </c>
      <c r="O617" s="49">
        <f t="shared" si="58"/>
        <v>1436.892431528636</v>
      </c>
      <c r="P617" s="49">
        <f t="shared" si="59"/>
        <v>1395.8971589845212</v>
      </c>
    </row>
    <row r="618" spans="1:16" ht="15">
      <c r="A618">
        <v>639</v>
      </c>
      <c r="B618" t="s">
        <v>278</v>
      </c>
      <c r="C618" t="s">
        <v>279</v>
      </c>
      <c r="D618" t="s">
        <v>451</v>
      </c>
      <c r="E618" s="14">
        <v>0.6868325906513765</v>
      </c>
      <c r="F618" s="14">
        <v>0.416026770173913</v>
      </c>
      <c r="G618" s="14">
        <v>0.64</v>
      </c>
      <c r="H618" s="14">
        <v>0.416026770173913</v>
      </c>
      <c r="I618" s="40">
        <v>10.2</v>
      </c>
      <c r="J618" t="s">
        <v>217</v>
      </c>
      <c r="K618" s="40">
        <f t="shared" si="54"/>
        <v>13.926849891923029</v>
      </c>
      <c r="L618" s="39">
        <f t="shared" si="55"/>
        <v>81.71282491987051</v>
      </c>
      <c r="M618" s="49">
        <f t="shared" si="56"/>
        <v>49.42054094005346</v>
      </c>
      <c r="N618" s="49">
        <f t="shared" si="57"/>
        <v>30.686967205280713</v>
      </c>
      <c r="O618" s="49">
        <f t="shared" si="58"/>
        <v>29.281635942528585</v>
      </c>
      <c r="P618" s="49">
        <f t="shared" si="59"/>
        <v>30.710001858652433</v>
      </c>
    </row>
    <row r="619" spans="1:16" ht="15">
      <c r="A619">
        <v>640</v>
      </c>
      <c r="B619" t="s">
        <v>78</v>
      </c>
      <c r="C619" t="s">
        <v>79</v>
      </c>
      <c r="D619" t="s">
        <v>431</v>
      </c>
      <c r="E619" s="14">
        <v>0.7202020392692312</v>
      </c>
      <c r="F619" s="14">
        <v>0.8280959037910446</v>
      </c>
      <c r="G619" s="14">
        <v>0.64</v>
      </c>
      <c r="H619" s="14">
        <v>0.8280959037910446</v>
      </c>
      <c r="I619" s="40">
        <v>10.8</v>
      </c>
      <c r="J619" t="s">
        <v>217</v>
      </c>
      <c r="K619" s="40">
        <f t="shared" si="54"/>
        <v>14.573425869280529</v>
      </c>
      <c r="L619" s="39">
        <f t="shared" si="55"/>
        <v>91.60884177867838</v>
      </c>
      <c r="M619" s="49">
        <f t="shared" si="56"/>
        <v>57.64742269699748</v>
      </c>
      <c r="N619" s="49">
        <f t="shared" si="57"/>
        <v>71.25014119327538</v>
      </c>
      <c r="O619" s="49">
        <f t="shared" si="58"/>
        <v>67.83751568735377</v>
      </c>
      <c r="P619" s="49">
        <f t="shared" si="59"/>
        <v>71.71254425802898</v>
      </c>
    </row>
    <row r="620" spans="1:16" ht="15">
      <c r="A620">
        <v>641</v>
      </c>
      <c r="B620" t="s">
        <v>290</v>
      </c>
      <c r="C620" t="s">
        <v>261</v>
      </c>
      <c r="D620" t="s">
        <v>413</v>
      </c>
      <c r="E620" s="14">
        <v>0.6992526315789473</v>
      </c>
      <c r="F620" s="14"/>
      <c r="G620" s="14">
        <v>0.64</v>
      </c>
      <c r="H620" s="14">
        <v>0.6992526315789473</v>
      </c>
      <c r="I620" s="40">
        <v>19.2</v>
      </c>
      <c r="J620" t="s">
        <v>217</v>
      </c>
      <c r="K620" s="40">
        <f t="shared" si="54"/>
        <v>21.08194507642962</v>
      </c>
      <c r="L620" s="39">
        <f t="shared" si="55"/>
        <v>289.52917895483534</v>
      </c>
      <c r="M620" s="49">
        <f t="shared" si="56"/>
        <v>271.48568168359304</v>
      </c>
      <c r="N620" s="49">
        <f t="shared" si="57"/>
        <v>283.3389214227714</v>
      </c>
      <c r="O620" s="49">
        <f t="shared" si="58"/>
        <v>263.17560031864315</v>
      </c>
      <c r="P620" s="49">
        <f t="shared" si="59"/>
        <v>276.8551278400449</v>
      </c>
    </row>
    <row r="621" spans="1:16" ht="15">
      <c r="A621">
        <v>642</v>
      </c>
      <c r="B621" t="s">
        <v>67</v>
      </c>
      <c r="C621" t="s">
        <v>261</v>
      </c>
      <c r="D621" t="s">
        <v>413</v>
      </c>
      <c r="E621" s="14">
        <v>0.6973370872236726</v>
      </c>
      <c r="F621" s="14"/>
      <c r="G621" s="14">
        <v>0.64</v>
      </c>
      <c r="H621" s="14">
        <v>0.6973370872236726</v>
      </c>
      <c r="I621" s="40">
        <v>70</v>
      </c>
      <c r="J621" t="s">
        <v>217</v>
      </c>
      <c r="K621" s="40">
        <f t="shared" si="54"/>
        <v>35.71497817806235</v>
      </c>
      <c r="L621" s="39">
        <f t="shared" si="55"/>
        <v>3848.4510006474966</v>
      </c>
      <c r="M621" s="49">
        <f t="shared" si="56"/>
        <v>4998.646998797032</v>
      </c>
      <c r="N621" s="49">
        <f t="shared" si="57"/>
        <v>5202.5999077619035</v>
      </c>
      <c r="O621" s="49">
        <f t="shared" si="58"/>
        <v>6958.701306388358</v>
      </c>
      <c r="P621" s="49">
        <f t="shared" si="59"/>
        <v>6217.1960136738335</v>
      </c>
    </row>
    <row r="622" spans="1:16" ht="15">
      <c r="A622">
        <v>643</v>
      </c>
      <c r="B622" t="s">
        <v>25</v>
      </c>
      <c r="C622" t="s">
        <v>24</v>
      </c>
      <c r="D622" t="s">
        <v>325</v>
      </c>
      <c r="E622" s="14">
        <v>0.7696570196103286</v>
      </c>
      <c r="F622" s="14">
        <v>0.7832335102884614</v>
      </c>
      <c r="G622" s="14">
        <v>0.9295616666666667</v>
      </c>
      <c r="H622" s="14">
        <v>0.7832335102884614</v>
      </c>
      <c r="I622" s="40">
        <v>34.8</v>
      </c>
      <c r="J622" t="s">
        <v>217</v>
      </c>
      <c r="K622" s="40">
        <f t="shared" si="54"/>
        <v>27.8092718792602</v>
      </c>
      <c r="L622" s="39">
        <f t="shared" si="55"/>
        <v>951.1485918008456</v>
      </c>
      <c r="M622" s="49">
        <f t="shared" si="56"/>
        <v>1212.6868311463197</v>
      </c>
      <c r="N622" s="49">
        <f t="shared" si="57"/>
        <v>1417.6372591631682</v>
      </c>
      <c r="O622" s="49">
        <f t="shared" si="58"/>
        <v>1383.8890981726558</v>
      </c>
      <c r="P622" s="49">
        <f t="shared" si="59"/>
        <v>1343.8311183279507</v>
      </c>
    </row>
    <row r="623" spans="1:16" ht="15">
      <c r="A623">
        <v>644</v>
      </c>
      <c r="B623" t="s">
        <v>212</v>
      </c>
      <c r="C623" t="s">
        <v>213</v>
      </c>
      <c r="D623" t="s">
        <v>214</v>
      </c>
      <c r="E623" s="14">
        <v>0.7230034343333333</v>
      </c>
      <c r="F623" s="14">
        <v>0.8003048717692308</v>
      </c>
      <c r="G623" s="14">
        <v>0.8003048717692308</v>
      </c>
      <c r="H623" s="14">
        <v>0.8003048717692308</v>
      </c>
      <c r="I623" s="40">
        <v>17.7</v>
      </c>
      <c r="J623" t="s">
        <v>217</v>
      </c>
      <c r="K623" s="40">
        <f t="shared" si="54"/>
        <v>20.161763202926508</v>
      </c>
      <c r="L623" s="39">
        <f t="shared" si="55"/>
        <v>246.05739061078654</v>
      </c>
      <c r="M623" s="49">
        <f t="shared" si="56"/>
        <v>218.67315485484184</v>
      </c>
      <c r="N623" s="49">
        <f t="shared" si="57"/>
        <v>261.201777843996</v>
      </c>
      <c r="O623" s="49">
        <f t="shared" si="58"/>
        <v>243.02665880630957</v>
      </c>
      <c r="P623" s="49">
        <f t="shared" si="59"/>
        <v>257.5347454537472</v>
      </c>
    </row>
    <row r="625" spans="12:17" ht="15">
      <c r="L625" s="43" t="s">
        <v>538</v>
      </c>
      <c r="M625" s="49">
        <f>SUM(M7:M624)</f>
        <v>295171.7365624504</v>
      </c>
      <c r="N625" s="49">
        <f>SUM(N7:N624)</f>
        <v>289440.8889147155</v>
      </c>
      <c r="O625" s="49">
        <f>SUM(O7:O624)</f>
        <v>302178.45075813285</v>
      </c>
      <c r="P625" s="49">
        <f>SUM(P7:P624)</f>
        <v>292610.6682259924</v>
      </c>
      <c r="Q625" t="s">
        <v>13</v>
      </c>
    </row>
    <row r="626" spans="12:17" ht="15">
      <c r="L626" s="38" t="s">
        <v>548</v>
      </c>
      <c r="M626">
        <f>100*100/10000</f>
        <v>1</v>
      </c>
      <c r="N626">
        <f>100*100/10000</f>
        <v>1</v>
      </c>
      <c r="O626">
        <f>100*100/10000</f>
        <v>1</v>
      </c>
      <c r="P626">
        <f>100*100/10000</f>
        <v>1</v>
      </c>
      <c r="Q626" t="s">
        <v>549</v>
      </c>
    </row>
    <row r="627" spans="12:17" ht="15">
      <c r="L627" s="44" t="s">
        <v>539</v>
      </c>
      <c r="M627" s="49">
        <f>M625/M626</f>
        <v>295171.7365624504</v>
      </c>
      <c r="N627" s="49">
        <f>N625/N626</f>
        <v>289440.8889147155</v>
      </c>
      <c r="O627" s="49">
        <f>O625/O626</f>
        <v>302178.45075813285</v>
      </c>
      <c r="P627" s="49">
        <f>P625/P626</f>
        <v>292610.6682259924</v>
      </c>
      <c r="Q627" t="s">
        <v>547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6"/>
  <sheetViews>
    <sheetView zoomScalePageLayoutView="0" workbookViewId="0" topLeftCell="F1">
      <selection activeCell="K2" sqref="K2"/>
    </sheetView>
  </sheetViews>
  <sheetFormatPr defaultColWidth="9.140625" defaultRowHeight="15"/>
  <cols>
    <col min="1" max="1" width="7.7109375" style="20" customWidth="1"/>
    <col min="2" max="2" width="17.00390625" style="20" customWidth="1"/>
    <col min="3" max="3" width="14.421875" style="20" bestFit="1" customWidth="1"/>
    <col min="4" max="4" width="23.8515625" style="20" customWidth="1"/>
    <col min="5" max="5" width="16.8515625" style="35" bestFit="1" customWidth="1"/>
    <col min="6" max="7" width="17.28125" style="35" bestFit="1" customWidth="1"/>
    <col min="8" max="8" width="10.421875" style="35" bestFit="1" customWidth="1"/>
    <col min="9" max="10" width="9.140625" style="32" customWidth="1"/>
    <col min="11" max="11" width="13.00390625" style="33" customWidth="1"/>
    <col min="12" max="12" width="10.00390625" style="38" customWidth="1"/>
    <col min="13" max="13" width="13.28125" style="0" bestFit="1" customWidth="1"/>
    <col min="14" max="15" width="16.28125" style="0" bestFit="1" customWidth="1"/>
    <col min="16" max="16" width="17.8515625" style="0" bestFit="1" customWidth="1"/>
    <col min="17" max="16384" width="9.140625" style="20" customWidth="1"/>
  </cols>
  <sheetData>
    <row r="1" spans="1:16" s="19" customFormat="1" ht="15">
      <c r="A1" s="18" t="s">
        <v>534</v>
      </c>
      <c r="M1" s="47" t="s">
        <v>553</v>
      </c>
      <c r="N1" s="3"/>
      <c r="O1" s="3"/>
      <c r="P1" s="3"/>
    </row>
    <row r="2" spans="1:16" s="19" customFormat="1" ht="15">
      <c r="A2" s="19" t="s">
        <v>1</v>
      </c>
      <c r="K2" s="45" t="s">
        <v>546</v>
      </c>
      <c r="M2" s="47" t="s">
        <v>554</v>
      </c>
      <c r="N2" s="3"/>
      <c r="O2" s="3"/>
      <c r="P2" s="3"/>
    </row>
    <row r="3" spans="11:13" s="3" customFormat="1" ht="15">
      <c r="K3" s="15" t="s">
        <v>536</v>
      </c>
      <c r="M3" s="47" t="s">
        <v>555</v>
      </c>
    </row>
    <row r="4" spans="2:13" s="3" customFormat="1" ht="15">
      <c r="B4" s="2"/>
      <c r="E4" s="16"/>
      <c r="F4" s="16"/>
      <c r="G4" s="16"/>
      <c r="H4" s="12"/>
      <c r="K4" s="16" t="s">
        <v>72</v>
      </c>
      <c r="L4" s="16" t="s">
        <v>14</v>
      </c>
      <c r="M4" s="48" t="s">
        <v>552</v>
      </c>
    </row>
    <row r="5" spans="5:16" s="3" customFormat="1" ht="15">
      <c r="E5" s="10" t="s">
        <v>8</v>
      </c>
      <c r="F5" s="10" t="s">
        <v>8</v>
      </c>
      <c r="G5" s="10" t="s">
        <v>8</v>
      </c>
      <c r="H5" s="10" t="s">
        <v>8</v>
      </c>
      <c r="I5" s="10" t="s">
        <v>10</v>
      </c>
      <c r="J5" s="10" t="s">
        <v>9</v>
      </c>
      <c r="K5" s="11" t="s">
        <v>9</v>
      </c>
      <c r="L5" s="11" t="s">
        <v>12</v>
      </c>
      <c r="M5" s="11" t="s">
        <v>13</v>
      </c>
      <c r="N5" s="11" t="s">
        <v>13</v>
      </c>
      <c r="O5" s="11" t="s">
        <v>13</v>
      </c>
      <c r="P5" s="11" t="s">
        <v>13</v>
      </c>
    </row>
    <row r="6" spans="1:16" s="3" customFormat="1" ht="15">
      <c r="A6" s="6" t="s">
        <v>3</v>
      </c>
      <c r="B6" s="6" t="s">
        <v>4</v>
      </c>
      <c r="C6" s="6" t="s">
        <v>5</v>
      </c>
      <c r="D6" s="6" t="s">
        <v>6</v>
      </c>
      <c r="E6" s="17" t="s">
        <v>540</v>
      </c>
      <c r="F6" s="17" t="s">
        <v>541</v>
      </c>
      <c r="G6" s="17" t="s">
        <v>542</v>
      </c>
      <c r="H6" s="9" t="s">
        <v>70</v>
      </c>
      <c r="I6" s="9" t="s">
        <v>2</v>
      </c>
      <c r="J6" s="9" t="s">
        <v>0</v>
      </c>
      <c r="K6" s="17" t="s">
        <v>7</v>
      </c>
      <c r="L6" s="17" t="s">
        <v>11</v>
      </c>
      <c r="M6" s="17" t="s">
        <v>543</v>
      </c>
      <c r="N6" s="17" t="s">
        <v>544</v>
      </c>
      <c r="O6" s="17" t="s">
        <v>544</v>
      </c>
      <c r="P6" s="17" t="s">
        <v>545</v>
      </c>
    </row>
    <row r="7" spans="1:24" s="27" customFormat="1" ht="15">
      <c r="A7" s="30">
        <v>1</v>
      </c>
      <c r="B7" s="21" t="s">
        <v>69</v>
      </c>
      <c r="C7" s="21" t="s">
        <v>73</v>
      </c>
      <c r="D7" s="21" t="s">
        <v>74</v>
      </c>
      <c r="E7" s="34"/>
      <c r="F7" s="34"/>
      <c r="G7" s="34"/>
      <c r="H7" s="34"/>
      <c r="I7" s="31">
        <v>57.7</v>
      </c>
      <c r="J7" s="31">
        <v>22</v>
      </c>
      <c r="K7" s="31"/>
      <c r="L7" s="37"/>
      <c r="M7"/>
      <c r="N7"/>
      <c r="O7"/>
      <c r="P7"/>
      <c r="Q7" s="22"/>
      <c r="R7" s="22"/>
      <c r="S7" s="22"/>
      <c r="T7" s="22"/>
      <c r="U7" s="28"/>
      <c r="V7" s="28"/>
      <c r="W7" s="28"/>
      <c r="X7" s="29"/>
    </row>
    <row r="8" spans="1:24" s="27" customFormat="1" ht="15">
      <c r="A8" s="30">
        <v>2</v>
      </c>
      <c r="B8" s="21" t="s">
        <v>75</v>
      </c>
      <c r="C8" s="21" t="s">
        <v>76</v>
      </c>
      <c r="D8" s="21" t="s">
        <v>77</v>
      </c>
      <c r="E8" s="34"/>
      <c r="F8" s="34"/>
      <c r="G8" s="34"/>
      <c r="H8" s="34"/>
      <c r="I8" s="31">
        <v>20.2</v>
      </c>
      <c r="J8" s="31">
        <v>15</v>
      </c>
      <c r="K8" s="31"/>
      <c r="L8" s="37"/>
      <c r="M8"/>
      <c r="N8"/>
      <c r="O8"/>
      <c r="P8"/>
      <c r="Q8" s="22"/>
      <c r="R8" s="22"/>
      <c r="S8" s="22"/>
      <c r="T8" s="22"/>
      <c r="U8" s="28"/>
      <c r="V8" s="28"/>
      <c r="W8" s="28"/>
      <c r="X8" s="29"/>
    </row>
    <row r="9" spans="1:24" s="27" customFormat="1" ht="15">
      <c r="A9" s="30">
        <v>3</v>
      </c>
      <c r="B9" s="21" t="s">
        <v>78</v>
      </c>
      <c r="C9" s="23" t="s">
        <v>79</v>
      </c>
      <c r="D9" s="21" t="s">
        <v>80</v>
      </c>
      <c r="E9" s="34"/>
      <c r="F9" s="34"/>
      <c r="G9" s="34"/>
      <c r="H9" s="34"/>
      <c r="I9" s="31">
        <v>16</v>
      </c>
      <c r="J9" s="31">
        <v>10.5</v>
      </c>
      <c r="K9" s="31"/>
      <c r="L9" s="37"/>
      <c r="M9"/>
      <c r="N9"/>
      <c r="O9"/>
      <c r="P9"/>
      <c r="Q9" s="22"/>
      <c r="R9" s="22"/>
      <c r="S9" s="22"/>
      <c r="T9" s="22"/>
      <c r="U9" s="28"/>
      <c r="V9" s="28"/>
      <c r="W9" s="28"/>
      <c r="X9" s="29"/>
    </row>
    <row r="10" spans="1:24" s="27" customFormat="1" ht="15">
      <c r="A10" s="30">
        <v>4</v>
      </c>
      <c r="B10" s="21" t="s">
        <v>17</v>
      </c>
      <c r="C10" s="21" t="s">
        <v>81</v>
      </c>
      <c r="D10" s="21" t="s">
        <v>82</v>
      </c>
      <c r="E10" s="34"/>
      <c r="F10" s="34"/>
      <c r="G10" s="34"/>
      <c r="H10" s="34"/>
      <c r="I10" s="31">
        <v>16.3</v>
      </c>
      <c r="J10" s="31">
        <v>6.5</v>
      </c>
      <c r="K10" s="31"/>
      <c r="L10" s="37"/>
      <c r="M10"/>
      <c r="N10"/>
      <c r="O10"/>
      <c r="P10"/>
      <c r="Q10" s="22"/>
      <c r="R10" s="22"/>
      <c r="S10" s="22"/>
      <c r="T10" s="22"/>
      <c r="U10" s="28"/>
      <c r="V10" s="28"/>
      <c r="W10" s="28"/>
      <c r="X10" s="29"/>
    </row>
    <row r="11" spans="1:24" s="27" customFormat="1" ht="15">
      <c r="A11" s="30">
        <v>5</v>
      </c>
      <c r="B11" s="21" t="s">
        <v>75</v>
      </c>
      <c r="C11" s="21" t="s">
        <v>76</v>
      </c>
      <c r="D11" s="21" t="s">
        <v>77</v>
      </c>
      <c r="E11" s="34"/>
      <c r="F11" s="34"/>
      <c r="G11" s="34"/>
      <c r="H11" s="34"/>
      <c r="I11" s="31">
        <v>23.9</v>
      </c>
      <c r="J11" s="31">
        <v>17</v>
      </c>
      <c r="K11" s="31"/>
      <c r="L11" s="37"/>
      <c r="M11"/>
      <c r="N11"/>
      <c r="O11"/>
      <c r="P11"/>
      <c r="Q11" s="22"/>
      <c r="R11" s="22"/>
      <c r="S11" s="22"/>
      <c r="T11" s="22"/>
      <c r="U11" s="28"/>
      <c r="V11" s="28"/>
      <c r="W11" s="28"/>
      <c r="X11" s="29"/>
    </row>
    <row r="12" spans="1:24" s="27" customFormat="1" ht="15">
      <c r="A12" s="30">
        <v>6</v>
      </c>
      <c r="B12" s="21" t="s">
        <v>83</v>
      </c>
      <c r="C12" s="21" t="s">
        <v>84</v>
      </c>
      <c r="D12" s="21" t="s">
        <v>85</v>
      </c>
      <c r="E12" s="34"/>
      <c r="F12" s="34"/>
      <c r="G12" s="34"/>
      <c r="H12" s="34"/>
      <c r="I12" s="31">
        <v>11.5</v>
      </c>
      <c r="J12" s="31">
        <v>10.5</v>
      </c>
      <c r="K12" s="31"/>
      <c r="L12" s="37"/>
      <c r="M12"/>
      <c r="N12"/>
      <c r="O12"/>
      <c r="P12"/>
      <c r="Q12" s="22"/>
      <c r="R12" s="22"/>
      <c r="S12" s="22"/>
      <c r="T12" s="22"/>
      <c r="U12" s="28"/>
      <c r="V12" s="28"/>
      <c r="W12" s="28"/>
      <c r="X12" s="29"/>
    </row>
    <row r="13" spans="1:24" s="27" customFormat="1" ht="15">
      <c r="A13" s="30">
        <v>7</v>
      </c>
      <c r="B13" s="21" t="s">
        <v>30</v>
      </c>
      <c r="C13" s="21" t="s">
        <v>39</v>
      </c>
      <c r="D13" s="21" t="s">
        <v>86</v>
      </c>
      <c r="E13" s="34"/>
      <c r="F13" s="34"/>
      <c r="G13" s="34"/>
      <c r="H13" s="34"/>
      <c r="I13" s="31">
        <v>16.1</v>
      </c>
      <c r="J13" s="31">
        <v>10.5</v>
      </c>
      <c r="K13" s="31"/>
      <c r="L13" s="37"/>
      <c r="M13"/>
      <c r="N13"/>
      <c r="O13"/>
      <c r="P13"/>
      <c r="Q13" s="22"/>
      <c r="R13" s="22"/>
      <c r="S13" s="22"/>
      <c r="T13" s="22"/>
      <c r="U13" s="28"/>
      <c r="V13" s="28"/>
      <c r="W13" s="28"/>
      <c r="X13" s="29"/>
    </row>
    <row r="14" spans="1:24" s="27" customFormat="1" ht="15">
      <c r="A14" s="30">
        <v>8</v>
      </c>
      <c r="B14" s="21" t="s">
        <v>87</v>
      </c>
      <c r="C14" s="21" t="s">
        <v>88</v>
      </c>
      <c r="D14" s="21" t="s">
        <v>89</v>
      </c>
      <c r="E14" s="34"/>
      <c r="F14" s="34"/>
      <c r="G14" s="34"/>
      <c r="H14" s="34"/>
      <c r="I14" s="31">
        <v>15.6</v>
      </c>
      <c r="J14" s="31">
        <v>12</v>
      </c>
      <c r="K14" s="31"/>
      <c r="L14" s="37"/>
      <c r="M14"/>
      <c r="N14"/>
      <c r="O14"/>
      <c r="P14"/>
      <c r="Q14" s="22"/>
      <c r="R14" s="22"/>
      <c r="S14" s="22"/>
      <c r="T14" s="22"/>
      <c r="U14" s="28"/>
      <c r="V14" s="28"/>
      <c r="W14" s="28"/>
      <c r="X14" s="29"/>
    </row>
    <row r="15" spans="1:24" s="27" customFormat="1" ht="15">
      <c r="A15" s="30">
        <v>9</v>
      </c>
      <c r="B15" s="21" t="s">
        <v>25</v>
      </c>
      <c r="C15" s="21" t="s">
        <v>90</v>
      </c>
      <c r="D15" s="21" t="s">
        <v>91</v>
      </c>
      <c r="E15" s="34"/>
      <c r="F15" s="34"/>
      <c r="G15" s="34"/>
      <c r="H15" s="34"/>
      <c r="I15" s="31">
        <v>14.1</v>
      </c>
      <c r="J15" s="31">
        <v>6.5</v>
      </c>
      <c r="K15" s="31"/>
      <c r="L15" s="37"/>
      <c r="M15"/>
      <c r="N15"/>
      <c r="O15"/>
      <c r="P15"/>
      <c r="Q15" s="22"/>
      <c r="R15" s="22"/>
      <c r="S15" s="22"/>
      <c r="T15" s="22"/>
      <c r="U15" s="28"/>
      <c r="V15" s="28"/>
      <c r="W15" s="28"/>
      <c r="X15" s="29"/>
    </row>
    <row r="16" spans="1:24" s="27" customFormat="1" ht="15">
      <c r="A16" s="30">
        <v>10</v>
      </c>
      <c r="B16" s="21" t="s">
        <v>75</v>
      </c>
      <c r="C16" s="21" t="s">
        <v>92</v>
      </c>
      <c r="D16" s="21" t="s">
        <v>93</v>
      </c>
      <c r="E16" s="34"/>
      <c r="F16" s="34"/>
      <c r="G16" s="34"/>
      <c r="H16" s="34"/>
      <c r="I16" s="31">
        <v>17.2</v>
      </c>
      <c r="J16" s="31">
        <v>18</v>
      </c>
      <c r="K16" s="31"/>
      <c r="L16" s="37"/>
      <c r="M16"/>
      <c r="N16"/>
      <c r="O16"/>
      <c r="P16"/>
      <c r="Q16" s="22"/>
      <c r="R16" s="22"/>
      <c r="S16" s="22"/>
      <c r="T16" s="22"/>
      <c r="U16" s="28"/>
      <c r="V16" s="28"/>
      <c r="W16" s="28"/>
      <c r="X16" s="29"/>
    </row>
    <row r="17" spans="1:24" s="27" customFormat="1" ht="15">
      <c r="A17" s="30">
        <v>11</v>
      </c>
      <c r="B17" s="21" t="s">
        <v>25</v>
      </c>
      <c r="C17" s="21" t="s">
        <v>24</v>
      </c>
      <c r="D17" s="21" t="s">
        <v>94</v>
      </c>
      <c r="E17" s="34"/>
      <c r="F17" s="34"/>
      <c r="G17" s="34"/>
      <c r="H17" s="34"/>
      <c r="I17" s="31">
        <v>10.8</v>
      </c>
      <c r="J17" s="31">
        <v>11.5</v>
      </c>
      <c r="K17" s="31"/>
      <c r="L17" s="37"/>
      <c r="M17"/>
      <c r="N17"/>
      <c r="O17"/>
      <c r="P17"/>
      <c r="Q17" s="22"/>
      <c r="R17" s="22"/>
      <c r="S17" s="22"/>
      <c r="T17" s="22"/>
      <c r="U17" s="28"/>
      <c r="V17" s="28"/>
      <c r="W17" s="28"/>
      <c r="X17" s="29"/>
    </row>
    <row r="18" spans="1:24" s="27" customFormat="1" ht="15">
      <c r="A18" s="30">
        <v>12</v>
      </c>
      <c r="B18" s="21" t="s">
        <v>30</v>
      </c>
      <c r="C18" s="21" t="s">
        <v>95</v>
      </c>
      <c r="D18" s="21" t="s">
        <v>96</v>
      </c>
      <c r="E18" s="34"/>
      <c r="F18" s="34"/>
      <c r="G18" s="34"/>
      <c r="H18" s="34"/>
      <c r="I18" s="31">
        <v>45.8</v>
      </c>
      <c r="J18" s="31">
        <v>20.5</v>
      </c>
      <c r="K18" s="31"/>
      <c r="L18" s="37"/>
      <c r="M18"/>
      <c r="N18"/>
      <c r="O18"/>
      <c r="P18"/>
      <c r="Q18" s="22"/>
      <c r="R18" s="22"/>
      <c r="S18" s="22"/>
      <c r="T18" s="22"/>
      <c r="U18" s="28"/>
      <c r="V18" s="28"/>
      <c r="W18" s="28"/>
      <c r="X18" s="29"/>
    </row>
    <row r="19" spans="1:24" s="27" customFormat="1" ht="15">
      <c r="A19" s="30">
        <v>13</v>
      </c>
      <c r="B19" s="21" t="s">
        <v>18</v>
      </c>
      <c r="C19" s="21" t="s">
        <v>34</v>
      </c>
      <c r="D19" s="21" t="s">
        <v>97</v>
      </c>
      <c r="E19" s="34"/>
      <c r="F19" s="34"/>
      <c r="G19" s="34"/>
      <c r="H19" s="34"/>
      <c r="I19" s="31">
        <v>16</v>
      </c>
      <c r="J19" s="31">
        <v>11</v>
      </c>
      <c r="K19" s="31"/>
      <c r="L19" s="37"/>
      <c r="M19"/>
      <c r="N19"/>
      <c r="O19"/>
      <c r="P19"/>
      <c r="Q19" s="22"/>
      <c r="R19" s="22"/>
      <c r="S19" s="22"/>
      <c r="T19" s="22"/>
      <c r="U19" s="28"/>
      <c r="V19" s="28"/>
      <c r="W19" s="28"/>
      <c r="X19" s="29"/>
    </row>
    <row r="20" spans="1:24" s="27" customFormat="1" ht="15">
      <c r="A20" s="30">
        <v>14</v>
      </c>
      <c r="B20" s="21" t="s">
        <v>25</v>
      </c>
      <c r="C20" s="21" t="s">
        <v>98</v>
      </c>
      <c r="D20" s="21" t="s">
        <v>99</v>
      </c>
      <c r="E20" s="34"/>
      <c r="F20" s="34"/>
      <c r="G20" s="34"/>
      <c r="H20" s="34"/>
      <c r="I20" s="31">
        <v>20.4</v>
      </c>
      <c r="J20" s="31">
        <v>11</v>
      </c>
      <c r="K20" s="31"/>
      <c r="L20" s="37"/>
      <c r="M20"/>
      <c r="N20"/>
      <c r="O20"/>
      <c r="P20"/>
      <c r="Q20" s="22"/>
      <c r="R20" s="22"/>
      <c r="S20" s="22"/>
      <c r="T20" s="22"/>
      <c r="U20" s="28"/>
      <c r="V20" s="28"/>
      <c r="W20" s="28"/>
      <c r="X20" s="29"/>
    </row>
    <row r="21" spans="1:24" s="27" customFormat="1" ht="15">
      <c r="A21" s="30">
        <v>15</v>
      </c>
      <c r="B21" s="21" t="s">
        <v>100</v>
      </c>
      <c r="C21" s="21" t="s">
        <v>101</v>
      </c>
      <c r="D21" s="21" t="s">
        <v>102</v>
      </c>
      <c r="E21" s="34"/>
      <c r="F21" s="34"/>
      <c r="G21" s="34"/>
      <c r="H21" s="34"/>
      <c r="I21" s="31">
        <v>11.5</v>
      </c>
      <c r="J21" s="31">
        <v>8.5</v>
      </c>
      <c r="K21" s="31"/>
      <c r="L21" s="37"/>
      <c r="M21"/>
      <c r="N21"/>
      <c r="O21"/>
      <c r="P21"/>
      <c r="Q21" s="22"/>
      <c r="R21" s="22"/>
      <c r="S21" s="22"/>
      <c r="T21" s="22"/>
      <c r="U21" s="28"/>
      <c r="V21" s="28"/>
      <c r="W21" s="28"/>
      <c r="X21" s="29"/>
    </row>
    <row r="22" spans="1:24" s="27" customFormat="1" ht="15">
      <c r="A22" s="30">
        <v>16</v>
      </c>
      <c r="B22" s="21" t="s">
        <v>103</v>
      </c>
      <c r="C22" s="21" t="s">
        <v>104</v>
      </c>
      <c r="D22" s="21" t="s">
        <v>105</v>
      </c>
      <c r="E22" s="34"/>
      <c r="F22" s="34"/>
      <c r="G22" s="34"/>
      <c r="H22" s="34"/>
      <c r="I22" s="31">
        <v>11.7</v>
      </c>
      <c r="J22" s="31">
        <v>17</v>
      </c>
      <c r="K22" s="31"/>
      <c r="L22" s="37"/>
      <c r="M22"/>
      <c r="N22"/>
      <c r="O22"/>
      <c r="P22"/>
      <c r="Q22" s="22"/>
      <c r="R22" s="22"/>
      <c r="S22" s="22"/>
      <c r="T22" s="22"/>
      <c r="U22" s="28"/>
      <c r="V22" s="28"/>
      <c r="W22" s="28"/>
      <c r="X22" s="29"/>
    </row>
    <row r="23" spans="1:24" s="27" customFormat="1" ht="15">
      <c r="A23" s="30">
        <v>17</v>
      </c>
      <c r="B23" s="21" t="s">
        <v>20</v>
      </c>
      <c r="C23" s="21" t="s">
        <v>106</v>
      </c>
      <c r="D23" s="21" t="s">
        <v>107</v>
      </c>
      <c r="E23" s="34"/>
      <c r="F23" s="34"/>
      <c r="G23" s="34"/>
      <c r="H23" s="34"/>
      <c r="I23" s="31">
        <v>14.5</v>
      </c>
      <c r="J23" s="31">
        <v>15</v>
      </c>
      <c r="K23" s="31"/>
      <c r="L23" s="37"/>
      <c r="M23"/>
      <c r="N23"/>
      <c r="O23"/>
      <c r="P23"/>
      <c r="Q23" s="22"/>
      <c r="R23" s="22"/>
      <c r="S23" s="22"/>
      <c r="T23" s="22"/>
      <c r="U23" s="28"/>
      <c r="V23" s="28"/>
      <c r="W23" s="28"/>
      <c r="X23" s="29"/>
    </row>
    <row r="24" spans="1:24" s="27" customFormat="1" ht="15">
      <c r="A24" s="30">
        <v>18</v>
      </c>
      <c r="B24" s="21" t="s">
        <v>83</v>
      </c>
      <c r="C24" s="21" t="s">
        <v>84</v>
      </c>
      <c r="D24" s="21" t="s">
        <v>108</v>
      </c>
      <c r="E24" s="34"/>
      <c r="F24" s="34"/>
      <c r="G24" s="34"/>
      <c r="H24" s="34"/>
      <c r="I24" s="31">
        <v>10.3</v>
      </c>
      <c r="J24" s="31">
        <v>8</v>
      </c>
      <c r="K24" s="31"/>
      <c r="L24" s="37"/>
      <c r="M24"/>
      <c r="N24"/>
      <c r="O24"/>
      <c r="P24"/>
      <c r="Q24" s="22"/>
      <c r="R24" s="22"/>
      <c r="S24" s="22"/>
      <c r="T24" s="22"/>
      <c r="U24" s="28"/>
      <c r="V24" s="28"/>
      <c r="W24" s="28"/>
      <c r="X24" s="29"/>
    </row>
    <row r="25" spans="1:24" s="27" customFormat="1" ht="15">
      <c r="A25" s="30">
        <v>19</v>
      </c>
      <c r="B25" s="21" t="s">
        <v>20</v>
      </c>
      <c r="C25" s="21" t="s">
        <v>106</v>
      </c>
      <c r="D25" s="21" t="s">
        <v>107</v>
      </c>
      <c r="E25" s="34"/>
      <c r="F25" s="34"/>
      <c r="G25" s="34"/>
      <c r="H25" s="34"/>
      <c r="I25" s="31">
        <v>11</v>
      </c>
      <c r="J25" s="31">
        <v>12</v>
      </c>
      <c r="K25" s="31"/>
      <c r="L25" s="37"/>
      <c r="M25"/>
      <c r="N25"/>
      <c r="O25"/>
      <c r="P25"/>
      <c r="Q25" s="22"/>
      <c r="R25" s="22"/>
      <c r="S25" s="22"/>
      <c r="T25" s="22"/>
      <c r="U25" s="28"/>
      <c r="V25" s="28"/>
      <c r="W25" s="28"/>
      <c r="X25" s="29"/>
    </row>
    <row r="26" spans="1:24" s="27" customFormat="1" ht="15">
      <c r="A26" s="30">
        <v>20</v>
      </c>
      <c r="B26" s="21" t="s">
        <v>33</v>
      </c>
      <c r="C26" s="23" t="s">
        <v>109</v>
      </c>
      <c r="D26" s="21" t="s">
        <v>110</v>
      </c>
      <c r="E26" s="34"/>
      <c r="F26" s="34"/>
      <c r="G26" s="34"/>
      <c r="H26" s="34"/>
      <c r="I26" s="31">
        <v>37.7</v>
      </c>
      <c r="J26" s="31">
        <v>21.5</v>
      </c>
      <c r="K26" s="31"/>
      <c r="L26" s="37"/>
      <c r="M26"/>
      <c r="N26"/>
      <c r="O26"/>
      <c r="P26"/>
      <c r="Q26" s="22"/>
      <c r="R26" s="22"/>
      <c r="S26" s="22"/>
      <c r="T26" s="22"/>
      <c r="U26" s="28"/>
      <c r="V26" s="28"/>
      <c r="W26" s="28"/>
      <c r="X26" s="29"/>
    </row>
    <row r="27" spans="1:24" s="27" customFormat="1" ht="15">
      <c r="A27" s="30">
        <v>21</v>
      </c>
      <c r="B27" s="21" t="s">
        <v>100</v>
      </c>
      <c r="C27" s="21" t="s">
        <v>101</v>
      </c>
      <c r="D27" s="21" t="s">
        <v>102</v>
      </c>
      <c r="E27" s="34"/>
      <c r="F27" s="34"/>
      <c r="G27" s="34"/>
      <c r="H27" s="34"/>
      <c r="I27" s="31">
        <v>16.5</v>
      </c>
      <c r="J27" s="31">
        <v>5</v>
      </c>
      <c r="K27" s="31"/>
      <c r="L27" s="37"/>
      <c r="M27"/>
      <c r="N27"/>
      <c r="O27"/>
      <c r="P27"/>
      <c r="Q27" s="22"/>
      <c r="R27" s="22"/>
      <c r="S27" s="22"/>
      <c r="T27" s="22"/>
      <c r="U27" s="28"/>
      <c r="V27" s="28"/>
      <c r="W27" s="28"/>
      <c r="X27" s="29"/>
    </row>
    <row r="28" spans="1:24" s="27" customFormat="1" ht="15">
      <c r="A28" s="30">
        <v>22</v>
      </c>
      <c r="B28" s="21" t="s">
        <v>87</v>
      </c>
      <c r="C28" s="21" t="s">
        <v>87</v>
      </c>
      <c r="D28" s="21" t="s">
        <v>111</v>
      </c>
      <c r="E28" s="34"/>
      <c r="F28" s="34"/>
      <c r="G28" s="34"/>
      <c r="H28" s="34"/>
      <c r="I28" s="31">
        <v>14.5</v>
      </c>
      <c r="J28" s="31">
        <v>7</v>
      </c>
      <c r="K28" s="31"/>
      <c r="L28" s="37"/>
      <c r="M28"/>
      <c r="N28"/>
      <c r="O28"/>
      <c r="P28"/>
      <c r="Q28" s="22"/>
      <c r="R28" s="22"/>
      <c r="S28" s="22"/>
      <c r="T28" s="22"/>
      <c r="U28" s="28"/>
      <c r="V28" s="28"/>
      <c r="W28" s="28"/>
      <c r="X28" s="29"/>
    </row>
    <row r="29" spans="1:24" s="27" customFormat="1" ht="15">
      <c r="A29" s="30">
        <v>23</v>
      </c>
      <c r="B29" s="21" t="s">
        <v>75</v>
      </c>
      <c r="C29" s="21" t="s">
        <v>92</v>
      </c>
      <c r="D29" s="21" t="s">
        <v>93</v>
      </c>
      <c r="E29" s="34"/>
      <c r="F29" s="34"/>
      <c r="G29" s="34"/>
      <c r="H29" s="34"/>
      <c r="I29" s="31">
        <v>11.1</v>
      </c>
      <c r="J29" s="31">
        <v>6</v>
      </c>
      <c r="K29" s="31"/>
      <c r="L29" s="37"/>
      <c r="M29"/>
      <c r="N29"/>
      <c r="O29"/>
      <c r="P29"/>
      <c r="Q29" s="22"/>
      <c r="R29" s="22"/>
      <c r="S29" s="22"/>
      <c r="T29" s="22"/>
      <c r="U29" s="28"/>
      <c r="V29" s="28"/>
      <c r="W29" s="28"/>
      <c r="X29" s="29"/>
    </row>
    <row r="30" spans="1:24" s="27" customFormat="1" ht="15">
      <c r="A30" s="30">
        <v>24</v>
      </c>
      <c r="B30" s="21" t="s">
        <v>18</v>
      </c>
      <c r="C30" s="21" t="s">
        <v>42</v>
      </c>
      <c r="D30" s="21" t="s">
        <v>112</v>
      </c>
      <c r="E30" s="34"/>
      <c r="F30" s="34"/>
      <c r="G30" s="34"/>
      <c r="H30" s="34"/>
      <c r="I30" s="31">
        <v>16.7</v>
      </c>
      <c r="J30" s="31">
        <v>7</v>
      </c>
      <c r="K30" s="31"/>
      <c r="L30" s="37"/>
      <c r="M30"/>
      <c r="N30"/>
      <c r="O30"/>
      <c r="P30"/>
      <c r="Q30" s="22"/>
      <c r="R30" s="22"/>
      <c r="S30" s="22"/>
      <c r="T30" s="22"/>
      <c r="U30" s="28"/>
      <c r="V30" s="28"/>
      <c r="W30" s="28"/>
      <c r="X30" s="29"/>
    </row>
    <row r="31" spans="1:24" s="27" customFormat="1" ht="15">
      <c r="A31" s="30">
        <v>25</v>
      </c>
      <c r="B31" s="21" t="s">
        <v>113</v>
      </c>
      <c r="C31" s="21" t="s">
        <v>114</v>
      </c>
      <c r="D31" s="21" t="s">
        <v>115</v>
      </c>
      <c r="E31" s="34"/>
      <c r="F31" s="34"/>
      <c r="G31" s="34"/>
      <c r="H31" s="34"/>
      <c r="I31" s="31">
        <v>14.7</v>
      </c>
      <c r="J31" s="31">
        <v>10.5</v>
      </c>
      <c r="K31" s="31"/>
      <c r="L31" s="37"/>
      <c r="M31"/>
      <c r="N31"/>
      <c r="O31"/>
      <c r="P31"/>
      <c r="Q31" s="22"/>
      <c r="R31" s="22"/>
      <c r="S31" s="22"/>
      <c r="T31" s="22"/>
      <c r="U31" s="28"/>
      <c r="V31" s="28"/>
      <c r="W31" s="28"/>
      <c r="X31" s="29"/>
    </row>
    <row r="32" spans="1:24" s="27" customFormat="1" ht="15">
      <c r="A32" s="30">
        <v>26</v>
      </c>
      <c r="B32" s="21" t="s">
        <v>33</v>
      </c>
      <c r="C32" s="23" t="s">
        <v>109</v>
      </c>
      <c r="D32" s="21" t="s">
        <v>110</v>
      </c>
      <c r="E32" s="34"/>
      <c r="F32" s="34"/>
      <c r="G32" s="34"/>
      <c r="H32" s="34"/>
      <c r="I32" s="31">
        <v>29</v>
      </c>
      <c r="J32" s="31">
        <v>17</v>
      </c>
      <c r="K32" s="31"/>
      <c r="L32" s="37"/>
      <c r="M32"/>
      <c r="N32"/>
      <c r="O32"/>
      <c r="P32"/>
      <c r="Q32" s="22"/>
      <c r="R32" s="22"/>
      <c r="S32" s="22"/>
      <c r="T32" s="22"/>
      <c r="U32" s="28"/>
      <c r="V32" s="28"/>
      <c r="W32" s="28"/>
      <c r="X32" s="29"/>
    </row>
    <row r="33" spans="1:24" s="27" customFormat="1" ht="15">
      <c r="A33" s="30">
        <v>27</v>
      </c>
      <c r="B33" s="21" t="s">
        <v>87</v>
      </c>
      <c r="C33" s="21" t="s">
        <v>116</v>
      </c>
      <c r="D33" s="21" t="s">
        <v>117</v>
      </c>
      <c r="E33" s="34"/>
      <c r="F33" s="34"/>
      <c r="G33" s="34"/>
      <c r="H33" s="34"/>
      <c r="I33" s="31">
        <v>19</v>
      </c>
      <c r="J33" s="31">
        <v>11</v>
      </c>
      <c r="K33" s="31"/>
      <c r="L33" s="37"/>
      <c r="M33"/>
      <c r="N33"/>
      <c r="O33"/>
      <c r="P33"/>
      <c r="Q33" s="22"/>
      <c r="R33" s="22"/>
      <c r="S33" s="22"/>
      <c r="T33" s="22"/>
      <c r="U33" s="28"/>
      <c r="V33" s="28"/>
      <c r="W33" s="28"/>
      <c r="X33" s="29"/>
    </row>
    <row r="34" spans="1:24" s="27" customFormat="1" ht="15">
      <c r="A34" s="30">
        <v>28</v>
      </c>
      <c r="B34" s="21" t="s">
        <v>67</v>
      </c>
      <c r="C34" s="21" t="s">
        <v>44</v>
      </c>
      <c r="D34" s="21" t="s">
        <v>118</v>
      </c>
      <c r="E34" s="34"/>
      <c r="F34" s="34"/>
      <c r="G34" s="34"/>
      <c r="H34" s="34"/>
      <c r="I34" s="31">
        <v>33.5</v>
      </c>
      <c r="J34" s="31">
        <v>18.5</v>
      </c>
      <c r="K34" s="31"/>
      <c r="L34" s="37"/>
      <c r="M34"/>
      <c r="N34"/>
      <c r="O34"/>
      <c r="P34"/>
      <c r="Q34" s="22"/>
      <c r="R34" s="22"/>
      <c r="S34" s="22"/>
      <c r="T34" s="22"/>
      <c r="U34" s="28"/>
      <c r="V34" s="28"/>
      <c r="W34" s="28"/>
      <c r="X34" s="29"/>
    </row>
    <row r="35" spans="1:24" s="27" customFormat="1" ht="15">
      <c r="A35" s="30">
        <v>29</v>
      </c>
      <c r="B35" s="21" t="s">
        <v>50</v>
      </c>
      <c r="C35" s="24" t="s">
        <v>119</v>
      </c>
      <c r="D35" s="21" t="s">
        <v>120</v>
      </c>
      <c r="E35" s="34"/>
      <c r="F35" s="34"/>
      <c r="G35" s="34"/>
      <c r="H35" s="34"/>
      <c r="I35" s="31">
        <v>17.4</v>
      </c>
      <c r="J35" s="31">
        <v>16</v>
      </c>
      <c r="K35" s="31"/>
      <c r="L35" s="37"/>
      <c r="M35"/>
      <c r="N35"/>
      <c r="O35"/>
      <c r="P35"/>
      <c r="Q35" s="22"/>
      <c r="R35" s="22"/>
      <c r="S35" s="22"/>
      <c r="T35" s="22"/>
      <c r="U35" s="28"/>
      <c r="V35" s="28"/>
      <c r="W35" s="28"/>
      <c r="X35" s="29"/>
    </row>
    <row r="36" spans="1:24" s="27" customFormat="1" ht="15">
      <c r="A36" s="30">
        <v>30</v>
      </c>
      <c r="B36" s="21" t="s">
        <v>75</v>
      </c>
      <c r="C36" s="21" t="s">
        <v>76</v>
      </c>
      <c r="D36" s="21" t="s">
        <v>77</v>
      </c>
      <c r="E36" s="34"/>
      <c r="F36" s="34"/>
      <c r="G36" s="34"/>
      <c r="H36" s="34"/>
      <c r="I36" s="31">
        <v>13</v>
      </c>
      <c r="J36" s="31">
        <v>11</v>
      </c>
      <c r="K36" s="31"/>
      <c r="L36" s="37"/>
      <c r="M36"/>
      <c r="N36"/>
      <c r="O36"/>
      <c r="P36"/>
      <c r="Q36" s="22"/>
      <c r="R36" s="22"/>
      <c r="S36" s="22"/>
      <c r="T36" s="22"/>
      <c r="U36" s="28"/>
      <c r="V36" s="28"/>
      <c r="W36" s="28"/>
      <c r="X36" s="29"/>
    </row>
    <row r="37" spans="1:24" s="27" customFormat="1" ht="15">
      <c r="A37" s="30">
        <v>31</v>
      </c>
      <c r="B37" s="21" t="s">
        <v>78</v>
      </c>
      <c r="C37" s="23" t="s">
        <v>79</v>
      </c>
      <c r="D37" s="21" t="s">
        <v>80</v>
      </c>
      <c r="E37" s="34"/>
      <c r="F37" s="34"/>
      <c r="G37" s="34"/>
      <c r="H37" s="34"/>
      <c r="I37" s="31">
        <v>27.8</v>
      </c>
      <c r="J37" s="31">
        <v>18.5</v>
      </c>
      <c r="K37" s="31"/>
      <c r="L37" s="37"/>
      <c r="M37"/>
      <c r="N37"/>
      <c r="O37"/>
      <c r="P37"/>
      <c r="Q37" s="22"/>
      <c r="R37" s="22"/>
      <c r="S37" s="22"/>
      <c r="T37" s="22"/>
      <c r="U37" s="28"/>
      <c r="V37" s="28"/>
      <c r="W37" s="28"/>
      <c r="X37" s="29"/>
    </row>
    <row r="38" spans="1:24" s="27" customFormat="1" ht="15">
      <c r="A38" s="30">
        <v>32</v>
      </c>
      <c r="B38" s="21" t="s">
        <v>100</v>
      </c>
      <c r="C38" s="21" t="s">
        <v>101</v>
      </c>
      <c r="D38" s="21" t="s">
        <v>102</v>
      </c>
      <c r="E38" s="34"/>
      <c r="F38" s="34"/>
      <c r="G38" s="34"/>
      <c r="H38" s="34"/>
      <c r="I38" s="31">
        <v>10.8</v>
      </c>
      <c r="J38" s="31">
        <v>9.5</v>
      </c>
      <c r="K38" s="31"/>
      <c r="L38" s="37"/>
      <c r="M38"/>
      <c r="N38"/>
      <c r="O38"/>
      <c r="P38"/>
      <c r="Q38" s="22"/>
      <c r="R38" s="22"/>
      <c r="S38" s="22"/>
      <c r="T38" s="22"/>
      <c r="U38" s="28"/>
      <c r="V38" s="28"/>
      <c r="W38" s="28"/>
      <c r="X38" s="29"/>
    </row>
    <row r="39" spans="1:24" s="27" customFormat="1" ht="15">
      <c r="A39" s="30">
        <v>33</v>
      </c>
      <c r="B39" s="21" t="s">
        <v>25</v>
      </c>
      <c r="C39" s="21" t="s">
        <v>24</v>
      </c>
      <c r="D39" s="21" t="s">
        <v>94</v>
      </c>
      <c r="E39" s="34"/>
      <c r="F39" s="34"/>
      <c r="G39" s="34"/>
      <c r="H39" s="34"/>
      <c r="I39" s="31">
        <v>10.6</v>
      </c>
      <c r="J39" s="31">
        <v>11.5</v>
      </c>
      <c r="K39" s="31"/>
      <c r="L39" s="37"/>
      <c r="M39"/>
      <c r="N39"/>
      <c r="O39"/>
      <c r="P39"/>
      <c r="Q39" s="22"/>
      <c r="R39" s="22"/>
      <c r="S39" s="22"/>
      <c r="T39" s="22"/>
      <c r="U39" s="28"/>
      <c r="V39" s="28"/>
      <c r="W39" s="28"/>
      <c r="X39" s="29"/>
    </row>
    <row r="40" spans="1:24" s="27" customFormat="1" ht="15">
      <c r="A40" s="30">
        <v>34</v>
      </c>
      <c r="B40" s="21" t="s">
        <v>67</v>
      </c>
      <c r="C40" s="21" t="s">
        <v>121</v>
      </c>
      <c r="D40" s="21" t="s">
        <v>122</v>
      </c>
      <c r="E40" s="34"/>
      <c r="F40" s="34"/>
      <c r="G40" s="34"/>
      <c r="H40" s="34"/>
      <c r="I40" s="31">
        <v>11</v>
      </c>
      <c r="J40" s="31">
        <v>13</v>
      </c>
      <c r="K40" s="31"/>
      <c r="L40" s="37"/>
      <c r="M40"/>
      <c r="N40"/>
      <c r="O40"/>
      <c r="P40"/>
      <c r="Q40" s="22"/>
      <c r="R40" s="22"/>
      <c r="S40" s="22"/>
      <c r="T40" s="22"/>
      <c r="U40" s="28"/>
      <c r="V40" s="28"/>
      <c r="W40" s="28"/>
      <c r="X40" s="29"/>
    </row>
    <row r="41" spans="1:24" s="27" customFormat="1" ht="15">
      <c r="A41" s="30">
        <v>35</v>
      </c>
      <c r="B41" s="21" t="s">
        <v>87</v>
      </c>
      <c r="C41" s="21" t="s">
        <v>123</v>
      </c>
      <c r="D41" s="21" t="s">
        <v>124</v>
      </c>
      <c r="E41" s="34"/>
      <c r="F41" s="34"/>
      <c r="G41" s="34"/>
      <c r="H41" s="34"/>
      <c r="I41" s="31">
        <v>12.5</v>
      </c>
      <c r="J41" s="31">
        <v>13</v>
      </c>
      <c r="K41" s="31"/>
      <c r="L41" s="37"/>
      <c r="M41"/>
      <c r="N41"/>
      <c r="O41"/>
      <c r="P41"/>
      <c r="Q41" s="22"/>
      <c r="R41" s="22"/>
      <c r="S41" s="22"/>
      <c r="T41" s="22"/>
      <c r="U41" s="28"/>
      <c r="V41" s="28"/>
      <c r="W41" s="28"/>
      <c r="X41" s="29"/>
    </row>
    <row r="42" spans="1:24" s="27" customFormat="1" ht="15">
      <c r="A42" s="30">
        <v>36</v>
      </c>
      <c r="B42" s="21" t="s">
        <v>33</v>
      </c>
      <c r="C42" s="23" t="s">
        <v>109</v>
      </c>
      <c r="D42" s="21" t="s">
        <v>110</v>
      </c>
      <c r="E42" s="34"/>
      <c r="F42" s="34"/>
      <c r="G42" s="34"/>
      <c r="H42" s="34"/>
      <c r="I42" s="31">
        <v>16.6</v>
      </c>
      <c r="J42" s="31">
        <v>6.5</v>
      </c>
      <c r="K42" s="31"/>
      <c r="L42" s="37"/>
      <c r="M42"/>
      <c r="N42"/>
      <c r="O42"/>
      <c r="P42"/>
      <c r="Q42" s="22"/>
      <c r="R42" s="22"/>
      <c r="S42" s="22"/>
      <c r="T42" s="22"/>
      <c r="U42" s="28"/>
      <c r="V42" s="28"/>
      <c r="W42" s="28"/>
      <c r="X42" s="29"/>
    </row>
    <row r="43" spans="1:24" s="27" customFormat="1" ht="15">
      <c r="A43" s="30">
        <v>37</v>
      </c>
      <c r="B43" s="21" t="s">
        <v>25</v>
      </c>
      <c r="C43" s="21" t="s">
        <v>98</v>
      </c>
      <c r="D43" s="21" t="s">
        <v>99</v>
      </c>
      <c r="E43" s="34"/>
      <c r="F43" s="34"/>
      <c r="G43" s="34"/>
      <c r="H43" s="34"/>
      <c r="I43" s="31">
        <v>15</v>
      </c>
      <c r="J43" s="31">
        <v>9</v>
      </c>
      <c r="K43" s="31"/>
      <c r="L43" s="37"/>
      <c r="M43"/>
      <c r="N43"/>
      <c r="O43"/>
      <c r="P43"/>
      <c r="Q43" s="22"/>
      <c r="R43" s="22"/>
      <c r="S43" s="22"/>
      <c r="T43" s="22"/>
      <c r="U43" s="28"/>
      <c r="V43" s="28"/>
      <c r="W43" s="28"/>
      <c r="X43" s="29"/>
    </row>
    <row r="44" spans="1:24" s="27" customFormat="1" ht="15">
      <c r="A44" s="30">
        <v>38</v>
      </c>
      <c r="B44" s="21" t="s">
        <v>100</v>
      </c>
      <c r="C44" s="21" t="s">
        <v>101</v>
      </c>
      <c r="D44" s="21" t="s">
        <v>102</v>
      </c>
      <c r="E44" s="34"/>
      <c r="F44" s="34"/>
      <c r="G44" s="34"/>
      <c r="H44" s="34"/>
      <c r="I44" s="31">
        <v>13.1</v>
      </c>
      <c r="J44" s="31">
        <v>10</v>
      </c>
      <c r="K44" s="31"/>
      <c r="L44" s="37"/>
      <c r="M44"/>
      <c r="N44"/>
      <c r="O44"/>
      <c r="P44"/>
      <c r="Q44" s="22"/>
      <c r="R44" s="22"/>
      <c r="S44" s="22"/>
      <c r="T44" s="22"/>
      <c r="U44" s="28"/>
      <c r="V44" s="28"/>
      <c r="W44" s="28"/>
      <c r="X44" s="29"/>
    </row>
    <row r="45" spans="1:24" s="27" customFormat="1" ht="15">
      <c r="A45" s="30">
        <v>39</v>
      </c>
      <c r="B45" s="21" t="s">
        <v>20</v>
      </c>
      <c r="C45" s="23" t="s">
        <v>125</v>
      </c>
      <c r="D45" s="21" t="s">
        <v>126</v>
      </c>
      <c r="E45" s="34"/>
      <c r="F45" s="34"/>
      <c r="G45" s="34"/>
      <c r="H45" s="34"/>
      <c r="I45" s="31">
        <v>10.6</v>
      </c>
      <c r="J45" s="31">
        <v>9</v>
      </c>
      <c r="K45" s="31"/>
      <c r="L45" s="37"/>
      <c r="M45"/>
      <c r="N45"/>
      <c r="O45"/>
      <c r="P45"/>
      <c r="Q45" s="22"/>
      <c r="R45" s="22"/>
      <c r="S45" s="22"/>
      <c r="T45" s="22"/>
      <c r="U45" s="28"/>
      <c r="V45" s="28"/>
      <c r="W45" s="28"/>
      <c r="X45" s="29"/>
    </row>
    <row r="46" spans="1:24" s="27" customFormat="1" ht="15">
      <c r="A46" s="30">
        <v>40</v>
      </c>
      <c r="B46" s="21" t="s">
        <v>87</v>
      </c>
      <c r="C46" s="21" t="s">
        <v>88</v>
      </c>
      <c r="D46" s="21" t="s">
        <v>89</v>
      </c>
      <c r="E46" s="34"/>
      <c r="F46" s="34"/>
      <c r="G46" s="34"/>
      <c r="H46" s="34"/>
      <c r="I46" s="31">
        <v>27.4</v>
      </c>
      <c r="J46" s="31">
        <v>14.5</v>
      </c>
      <c r="K46" s="31"/>
      <c r="L46" s="37"/>
      <c r="M46"/>
      <c r="N46"/>
      <c r="O46"/>
      <c r="P46"/>
      <c r="Q46" s="22"/>
      <c r="R46" s="22"/>
      <c r="S46" s="22"/>
      <c r="T46" s="22"/>
      <c r="U46" s="28"/>
      <c r="V46" s="28"/>
      <c r="W46" s="28"/>
      <c r="X46" s="29"/>
    </row>
    <row r="47" spans="1:24" s="27" customFormat="1" ht="15">
      <c r="A47" s="30">
        <v>41</v>
      </c>
      <c r="B47" s="21" t="s">
        <v>67</v>
      </c>
      <c r="C47" s="21" t="s">
        <v>44</v>
      </c>
      <c r="D47" s="21" t="s">
        <v>127</v>
      </c>
      <c r="E47" s="34"/>
      <c r="F47" s="34"/>
      <c r="G47" s="34"/>
      <c r="H47" s="34"/>
      <c r="I47" s="31">
        <v>29.8</v>
      </c>
      <c r="J47" s="31">
        <v>18.5</v>
      </c>
      <c r="K47" s="31"/>
      <c r="L47" s="37"/>
      <c r="M47"/>
      <c r="N47"/>
      <c r="O47"/>
      <c r="P47"/>
      <c r="Q47" s="22"/>
      <c r="R47" s="22"/>
      <c r="S47" s="22"/>
      <c r="T47" s="22"/>
      <c r="U47" s="28"/>
      <c r="V47" s="28"/>
      <c r="W47" s="28"/>
      <c r="X47" s="29"/>
    </row>
    <row r="48" spans="1:24" s="27" customFormat="1" ht="15">
      <c r="A48" s="30">
        <v>42</v>
      </c>
      <c r="B48" s="21" t="s">
        <v>67</v>
      </c>
      <c r="C48" s="21" t="s">
        <v>128</v>
      </c>
      <c r="D48" s="21" t="s">
        <v>129</v>
      </c>
      <c r="E48" s="34"/>
      <c r="F48" s="34"/>
      <c r="G48" s="34"/>
      <c r="H48" s="34"/>
      <c r="I48" s="31">
        <v>11.7</v>
      </c>
      <c r="J48" s="31">
        <v>9</v>
      </c>
      <c r="K48" s="31"/>
      <c r="L48" s="37"/>
      <c r="M48"/>
      <c r="N48"/>
      <c r="O48"/>
      <c r="P48"/>
      <c r="Q48" s="22"/>
      <c r="R48" s="22"/>
      <c r="S48" s="22"/>
      <c r="T48" s="22"/>
      <c r="U48" s="28"/>
      <c r="V48" s="28"/>
      <c r="W48" s="28"/>
      <c r="X48" s="29"/>
    </row>
    <row r="49" spans="1:24" s="27" customFormat="1" ht="15">
      <c r="A49" s="30">
        <v>43</v>
      </c>
      <c r="B49" s="21" t="s">
        <v>23</v>
      </c>
      <c r="C49" s="21" t="s">
        <v>61</v>
      </c>
      <c r="D49" s="21" t="s">
        <v>130</v>
      </c>
      <c r="E49" s="34"/>
      <c r="F49" s="34"/>
      <c r="G49" s="34"/>
      <c r="H49" s="34"/>
      <c r="I49" s="31">
        <v>23</v>
      </c>
      <c r="J49" s="31">
        <v>13.5</v>
      </c>
      <c r="K49" s="31"/>
      <c r="L49" s="37"/>
      <c r="M49"/>
      <c r="N49"/>
      <c r="O49"/>
      <c r="P49"/>
      <c r="Q49" s="22"/>
      <c r="R49" s="22"/>
      <c r="S49" s="22"/>
      <c r="T49" s="22"/>
      <c r="U49" s="28"/>
      <c r="V49" s="28"/>
      <c r="W49" s="28"/>
      <c r="X49" s="29"/>
    </row>
    <row r="50" spans="1:24" s="27" customFormat="1" ht="15">
      <c r="A50" s="30">
        <v>44</v>
      </c>
      <c r="B50" s="21" t="s">
        <v>83</v>
      </c>
      <c r="C50" s="21" t="s">
        <v>84</v>
      </c>
      <c r="D50" s="21" t="s">
        <v>85</v>
      </c>
      <c r="E50" s="34"/>
      <c r="F50" s="34"/>
      <c r="G50" s="34"/>
      <c r="H50" s="34"/>
      <c r="I50" s="31">
        <v>28.5</v>
      </c>
      <c r="J50" s="31">
        <v>17</v>
      </c>
      <c r="K50" s="31"/>
      <c r="L50" s="37"/>
      <c r="M50"/>
      <c r="N50"/>
      <c r="O50"/>
      <c r="P50"/>
      <c r="Q50" s="22"/>
      <c r="R50" s="22"/>
      <c r="S50" s="22"/>
      <c r="T50" s="22"/>
      <c r="U50" s="28"/>
      <c r="V50" s="28"/>
      <c r="W50" s="28"/>
      <c r="X50" s="29"/>
    </row>
    <row r="51" spans="1:24" s="27" customFormat="1" ht="15">
      <c r="A51" s="30">
        <v>45</v>
      </c>
      <c r="B51" s="21" t="s">
        <v>23</v>
      </c>
      <c r="C51" s="21" t="s">
        <v>131</v>
      </c>
      <c r="D51" s="21" t="s">
        <v>132</v>
      </c>
      <c r="E51" s="34"/>
      <c r="F51" s="34"/>
      <c r="G51" s="34"/>
      <c r="H51" s="34"/>
      <c r="I51" s="31">
        <v>16.7</v>
      </c>
      <c r="J51" s="31">
        <v>16.5</v>
      </c>
      <c r="K51" s="31"/>
      <c r="L51" s="37"/>
      <c r="M51"/>
      <c r="N51"/>
      <c r="O51"/>
      <c r="P51"/>
      <c r="Q51" s="22"/>
      <c r="R51" s="22"/>
      <c r="S51" s="22"/>
      <c r="T51" s="22"/>
      <c r="U51" s="28"/>
      <c r="V51" s="28"/>
      <c r="W51" s="28"/>
      <c r="X51" s="29"/>
    </row>
    <row r="52" spans="1:24" s="27" customFormat="1" ht="15">
      <c r="A52" s="30">
        <v>46</v>
      </c>
      <c r="B52" s="21" t="s">
        <v>75</v>
      </c>
      <c r="C52" s="21" t="s">
        <v>75</v>
      </c>
      <c r="D52" s="21" t="s">
        <v>133</v>
      </c>
      <c r="E52" s="34"/>
      <c r="F52" s="34"/>
      <c r="G52" s="34"/>
      <c r="H52" s="36"/>
      <c r="I52" s="31">
        <v>37.5</v>
      </c>
      <c r="J52" s="31">
        <v>12</v>
      </c>
      <c r="K52" s="31"/>
      <c r="L52" s="37"/>
      <c r="M52"/>
      <c r="N52"/>
      <c r="O52"/>
      <c r="P52"/>
      <c r="Q52" s="22"/>
      <c r="R52" s="22"/>
      <c r="S52" s="22"/>
      <c r="T52" s="22"/>
      <c r="U52" s="28"/>
      <c r="V52" s="28"/>
      <c r="W52" s="28"/>
      <c r="X52" s="29"/>
    </row>
    <row r="53" spans="1:24" s="27" customFormat="1" ht="15">
      <c r="A53" s="30">
        <v>47</v>
      </c>
      <c r="B53" s="21" t="s">
        <v>134</v>
      </c>
      <c r="C53" s="21" t="s">
        <v>135</v>
      </c>
      <c r="D53" s="21" t="s">
        <v>136</v>
      </c>
      <c r="E53" s="34"/>
      <c r="F53" s="34"/>
      <c r="G53" s="34"/>
      <c r="H53" s="34"/>
      <c r="I53" s="31">
        <v>17.4</v>
      </c>
      <c r="J53" s="31">
        <v>8.5</v>
      </c>
      <c r="K53" s="31"/>
      <c r="L53" s="37"/>
      <c r="M53"/>
      <c r="N53"/>
      <c r="O53"/>
      <c r="P53"/>
      <c r="Q53" s="22"/>
      <c r="R53" s="22"/>
      <c r="S53" s="22"/>
      <c r="T53" s="22"/>
      <c r="U53" s="28"/>
      <c r="V53" s="28"/>
      <c r="W53" s="28"/>
      <c r="X53" s="29"/>
    </row>
    <row r="54" spans="1:24" s="27" customFormat="1" ht="15">
      <c r="A54" s="30">
        <v>48</v>
      </c>
      <c r="B54" s="21" t="s">
        <v>67</v>
      </c>
      <c r="C54" s="21" t="s">
        <v>128</v>
      </c>
      <c r="D54" s="21" t="s">
        <v>129</v>
      </c>
      <c r="E54" s="34"/>
      <c r="F54" s="34"/>
      <c r="G54" s="34"/>
      <c r="H54" s="34"/>
      <c r="I54" s="31">
        <v>15.2</v>
      </c>
      <c r="J54" s="31">
        <v>13</v>
      </c>
      <c r="K54" s="31"/>
      <c r="L54" s="37"/>
      <c r="M54"/>
      <c r="N54"/>
      <c r="O54"/>
      <c r="P54"/>
      <c r="Q54" s="22"/>
      <c r="R54" s="22"/>
      <c r="S54" s="22"/>
      <c r="T54" s="22"/>
      <c r="U54" s="28"/>
      <c r="V54" s="28"/>
      <c r="W54" s="28"/>
      <c r="X54" s="29"/>
    </row>
    <row r="55" spans="1:24" s="27" customFormat="1" ht="15">
      <c r="A55" s="30">
        <v>49</v>
      </c>
      <c r="B55" s="21" t="s">
        <v>100</v>
      </c>
      <c r="C55" s="21" t="s">
        <v>101</v>
      </c>
      <c r="D55" s="21" t="s">
        <v>137</v>
      </c>
      <c r="E55" s="34"/>
      <c r="F55" s="34"/>
      <c r="G55" s="34"/>
      <c r="H55" s="34"/>
      <c r="I55" s="31">
        <v>10.2</v>
      </c>
      <c r="J55" s="31">
        <v>9.5</v>
      </c>
      <c r="K55" s="31"/>
      <c r="L55" s="37"/>
      <c r="M55"/>
      <c r="N55"/>
      <c r="O55"/>
      <c r="P55"/>
      <c r="Q55" s="22"/>
      <c r="R55" s="22"/>
      <c r="S55" s="22"/>
      <c r="T55" s="22"/>
      <c r="U55" s="28"/>
      <c r="V55" s="28"/>
      <c r="W55" s="28"/>
      <c r="X55" s="29"/>
    </row>
    <row r="56" spans="1:24" s="27" customFormat="1" ht="15">
      <c r="A56" s="30">
        <v>50</v>
      </c>
      <c r="B56" s="21" t="s">
        <v>67</v>
      </c>
      <c r="C56" s="21" t="s">
        <v>128</v>
      </c>
      <c r="D56" s="21" t="s">
        <v>129</v>
      </c>
      <c r="E56" s="34"/>
      <c r="F56" s="34"/>
      <c r="G56" s="34"/>
      <c r="H56" s="34"/>
      <c r="I56" s="31">
        <v>11.6</v>
      </c>
      <c r="J56" s="31">
        <v>10.5</v>
      </c>
      <c r="K56" s="31"/>
      <c r="L56" s="37"/>
      <c r="M56"/>
      <c r="N56"/>
      <c r="O56"/>
      <c r="P56"/>
      <c r="Q56" s="22"/>
      <c r="R56" s="22"/>
      <c r="S56" s="22"/>
      <c r="T56" s="22"/>
      <c r="U56" s="28"/>
      <c r="V56" s="28"/>
      <c r="W56" s="28"/>
      <c r="X56" s="29"/>
    </row>
    <row r="57" spans="1:24" s="27" customFormat="1" ht="15">
      <c r="A57" s="30">
        <v>51</v>
      </c>
      <c r="B57" s="21" t="s">
        <v>87</v>
      </c>
      <c r="C57" s="21" t="s">
        <v>88</v>
      </c>
      <c r="D57" s="21" t="s">
        <v>89</v>
      </c>
      <c r="E57" s="34"/>
      <c r="F57" s="34"/>
      <c r="G57" s="34"/>
      <c r="H57" s="34"/>
      <c r="I57" s="31">
        <v>12.1</v>
      </c>
      <c r="J57" s="31">
        <v>9</v>
      </c>
      <c r="K57" s="31"/>
      <c r="L57" s="37"/>
      <c r="M57"/>
      <c r="N57"/>
      <c r="O57"/>
      <c r="P57"/>
      <c r="Q57" s="22"/>
      <c r="R57" s="22"/>
      <c r="S57" s="22"/>
      <c r="T57" s="22"/>
      <c r="U57" s="28"/>
      <c r="V57" s="28"/>
      <c r="W57" s="28"/>
      <c r="X57" s="29"/>
    </row>
    <row r="58" spans="1:24" s="27" customFormat="1" ht="15">
      <c r="A58" s="30">
        <v>52</v>
      </c>
      <c r="B58" s="21" t="s">
        <v>87</v>
      </c>
      <c r="C58" s="23" t="s">
        <v>138</v>
      </c>
      <c r="D58" s="21" t="s">
        <v>139</v>
      </c>
      <c r="E58" s="34"/>
      <c r="F58" s="34"/>
      <c r="G58" s="34"/>
      <c r="H58" s="34"/>
      <c r="I58" s="31">
        <v>10.3</v>
      </c>
      <c r="J58" s="31">
        <v>10</v>
      </c>
      <c r="K58" s="31"/>
      <c r="L58" s="37"/>
      <c r="M58"/>
      <c r="N58"/>
      <c r="O58"/>
      <c r="P58"/>
      <c r="Q58" s="22"/>
      <c r="R58" s="22"/>
      <c r="S58" s="22"/>
      <c r="T58" s="22"/>
      <c r="U58" s="28"/>
      <c r="V58" s="28"/>
      <c r="W58" s="28"/>
      <c r="X58" s="29"/>
    </row>
    <row r="59" spans="1:24" s="27" customFormat="1" ht="15">
      <c r="A59" s="30">
        <v>53</v>
      </c>
      <c r="B59" s="21" t="s">
        <v>69</v>
      </c>
      <c r="C59" s="21" t="s">
        <v>73</v>
      </c>
      <c r="D59" s="21" t="s">
        <v>74</v>
      </c>
      <c r="E59" s="34"/>
      <c r="F59" s="34"/>
      <c r="G59" s="34"/>
      <c r="H59" s="34"/>
      <c r="I59" s="31">
        <v>35.7</v>
      </c>
      <c r="J59" s="31">
        <v>16.5</v>
      </c>
      <c r="K59" s="31"/>
      <c r="L59" s="37"/>
      <c r="M59"/>
      <c r="N59"/>
      <c r="O59"/>
      <c r="P59"/>
      <c r="Q59" s="22"/>
      <c r="R59" s="22"/>
      <c r="S59" s="22"/>
      <c r="T59" s="22"/>
      <c r="U59" s="28"/>
      <c r="V59" s="28"/>
      <c r="W59" s="28"/>
      <c r="X59" s="29"/>
    </row>
    <row r="60" spans="1:24" s="27" customFormat="1" ht="15">
      <c r="A60" s="30">
        <v>54</v>
      </c>
      <c r="B60" s="21" t="s">
        <v>87</v>
      </c>
      <c r="C60" s="21" t="s">
        <v>88</v>
      </c>
      <c r="D60" s="21" t="s">
        <v>89</v>
      </c>
      <c r="E60" s="34"/>
      <c r="F60" s="34"/>
      <c r="G60" s="34"/>
      <c r="H60" s="34"/>
      <c r="I60" s="31">
        <v>12</v>
      </c>
      <c r="J60" s="31">
        <v>14</v>
      </c>
      <c r="K60" s="31"/>
      <c r="L60" s="37"/>
      <c r="M60"/>
      <c r="N60"/>
      <c r="O60"/>
      <c r="P60"/>
      <c r="Q60" s="22"/>
      <c r="R60" s="22"/>
      <c r="S60" s="22"/>
      <c r="T60" s="22"/>
      <c r="U60" s="28"/>
      <c r="V60" s="28"/>
      <c r="W60" s="28"/>
      <c r="X60" s="29"/>
    </row>
    <row r="61" spans="1:24" s="27" customFormat="1" ht="15">
      <c r="A61" s="30">
        <v>55</v>
      </c>
      <c r="B61" s="21" t="s">
        <v>23</v>
      </c>
      <c r="C61" s="21" t="s">
        <v>131</v>
      </c>
      <c r="D61" s="21" t="s">
        <v>132</v>
      </c>
      <c r="E61" s="34"/>
      <c r="F61" s="34"/>
      <c r="G61" s="34"/>
      <c r="H61" s="34"/>
      <c r="I61" s="31">
        <v>36</v>
      </c>
      <c r="J61" s="31">
        <v>19.5</v>
      </c>
      <c r="K61" s="31"/>
      <c r="L61" s="37"/>
      <c r="M61"/>
      <c r="N61"/>
      <c r="O61"/>
      <c r="P61"/>
      <c r="Q61" s="22"/>
      <c r="R61" s="22"/>
      <c r="S61" s="22"/>
      <c r="T61" s="22"/>
      <c r="U61" s="28"/>
      <c r="V61" s="28"/>
      <c r="W61" s="28"/>
      <c r="X61" s="29"/>
    </row>
    <row r="62" spans="1:24" s="27" customFormat="1" ht="15">
      <c r="A62" s="30">
        <v>56</v>
      </c>
      <c r="B62" s="21" t="s">
        <v>23</v>
      </c>
      <c r="C62" s="21" t="s">
        <v>131</v>
      </c>
      <c r="D62" s="21" t="s">
        <v>132</v>
      </c>
      <c r="E62" s="34"/>
      <c r="F62" s="34"/>
      <c r="G62" s="34"/>
      <c r="H62" s="34"/>
      <c r="I62" s="31">
        <v>33.4</v>
      </c>
      <c r="J62" s="31">
        <v>21</v>
      </c>
      <c r="K62" s="31"/>
      <c r="L62" s="37"/>
      <c r="M62"/>
      <c r="N62"/>
      <c r="O62"/>
      <c r="P62"/>
      <c r="Q62" s="22"/>
      <c r="R62" s="22"/>
      <c r="S62" s="22"/>
      <c r="T62" s="22"/>
      <c r="U62" s="28"/>
      <c r="V62" s="28"/>
      <c r="W62" s="28"/>
      <c r="X62" s="29"/>
    </row>
    <row r="63" spans="1:24" s="27" customFormat="1" ht="15">
      <c r="A63" s="30">
        <v>57</v>
      </c>
      <c r="B63" s="21" t="s">
        <v>30</v>
      </c>
      <c r="C63" s="21" t="s">
        <v>55</v>
      </c>
      <c r="D63" s="21" t="s">
        <v>140</v>
      </c>
      <c r="E63" s="34"/>
      <c r="F63" s="34"/>
      <c r="G63" s="34"/>
      <c r="H63" s="34"/>
      <c r="I63" s="31">
        <v>12</v>
      </c>
      <c r="J63" s="31">
        <v>9</v>
      </c>
      <c r="K63" s="31"/>
      <c r="L63" s="37"/>
      <c r="M63"/>
      <c r="N63"/>
      <c r="O63"/>
      <c r="P63"/>
      <c r="Q63" s="22"/>
      <c r="R63" s="22"/>
      <c r="S63" s="22"/>
      <c r="T63" s="22"/>
      <c r="U63" s="28"/>
      <c r="V63" s="28"/>
      <c r="W63" s="28"/>
      <c r="X63" s="29"/>
    </row>
    <row r="64" spans="1:24" s="27" customFormat="1" ht="15">
      <c r="A64" s="30">
        <v>58</v>
      </c>
      <c r="B64" s="21" t="s">
        <v>67</v>
      </c>
      <c r="C64" s="21" t="s">
        <v>44</v>
      </c>
      <c r="D64" s="21" t="s">
        <v>141</v>
      </c>
      <c r="E64" s="34"/>
      <c r="F64" s="34"/>
      <c r="G64" s="34"/>
      <c r="H64" s="34"/>
      <c r="I64" s="31">
        <v>20.9</v>
      </c>
      <c r="J64" s="31">
        <v>13.5</v>
      </c>
      <c r="K64" s="31"/>
      <c r="L64" s="37"/>
      <c r="M64"/>
      <c r="N64"/>
      <c r="O64"/>
      <c r="P64"/>
      <c r="Q64" s="22"/>
      <c r="R64" s="22"/>
      <c r="S64" s="22"/>
      <c r="T64" s="22"/>
      <c r="U64" s="28"/>
      <c r="V64" s="28"/>
      <c r="W64" s="28"/>
      <c r="X64" s="29"/>
    </row>
    <row r="65" spans="1:24" s="27" customFormat="1" ht="15">
      <c r="A65" s="30">
        <v>59</v>
      </c>
      <c r="B65" s="21" t="s">
        <v>23</v>
      </c>
      <c r="C65" s="21" t="s">
        <v>131</v>
      </c>
      <c r="D65" s="21" t="s">
        <v>132</v>
      </c>
      <c r="E65" s="34"/>
      <c r="F65" s="34"/>
      <c r="G65" s="34"/>
      <c r="H65" s="34"/>
      <c r="I65" s="31">
        <v>16.3</v>
      </c>
      <c r="J65" s="31">
        <v>10.5</v>
      </c>
      <c r="K65" s="31"/>
      <c r="L65" s="37"/>
      <c r="M65"/>
      <c r="N65"/>
      <c r="O65"/>
      <c r="P65"/>
      <c r="Q65" s="22"/>
      <c r="R65" s="22"/>
      <c r="S65" s="22"/>
      <c r="T65" s="22"/>
      <c r="U65" s="28"/>
      <c r="V65" s="28"/>
      <c r="W65" s="28"/>
      <c r="X65" s="29"/>
    </row>
    <row r="66" spans="1:24" s="27" customFormat="1" ht="15">
      <c r="A66" s="30">
        <v>60</v>
      </c>
      <c r="B66" s="21" t="s">
        <v>33</v>
      </c>
      <c r="C66" s="23" t="s">
        <v>142</v>
      </c>
      <c r="D66" s="21" t="s">
        <v>143</v>
      </c>
      <c r="E66" s="34"/>
      <c r="F66" s="34"/>
      <c r="G66" s="34"/>
      <c r="H66" s="34"/>
      <c r="I66" s="31">
        <v>13.8</v>
      </c>
      <c r="J66" s="31">
        <v>8</v>
      </c>
      <c r="K66" s="31"/>
      <c r="L66" s="37"/>
      <c r="M66"/>
      <c r="N66"/>
      <c r="O66"/>
      <c r="P66"/>
      <c r="Q66" s="22"/>
      <c r="R66" s="22"/>
      <c r="S66" s="22"/>
      <c r="T66" s="22"/>
      <c r="U66" s="28"/>
      <c r="V66" s="28"/>
      <c r="W66" s="28"/>
      <c r="X66" s="29"/>
    </row>
    <row r="67" spans="1:24" s="27" customFormat="1" ht="15">
      <c r="A67" s="30">
        <v>61</v>
      </c>
      <c r="B67" s="21" t="s">
        <v>69</v>
      </c>
      <c r="C67" s="21" t="s">
        <v>36</v>
      </c>
      <c r="D67" s="21" t="s">
        <v>144</v>
      </c>
      <c r="E67" s="34"/>
      <c r="F67" s="34"/>
      <c r="G67" s="34"/>
      <c r="H67" s="34"/>
      <c r="I67" s="31">
        <v>13.4</v>
      </c>
      <c r="J67" s="31">
        <v>11</v>
      </c>
      <c r="K67" s="31"/>
      <c r="L67" s="37"/>
      <c r="M67"/>
      <c r="N67"/>
      <c r="O67"/>
      <c r="P67"/>
      <c r="Q67" s="22"/>
      <c r="R67" s="22"/>
      <c r="S67" s="22"/>
      <c r="T67" s="22"/>
      <c r="U67" s="28"/>
      <c r="V67" s="28"/>
      <c r="W67" s="28"/>
      <c r="X67" s="29"/>
    </row>
    <row r="68" spans="1:24" s="27" customFormat="1" ht="15">
      <c r="A68" s="30">
        <v>62</v>
      </c>
      <c r="B68" s="21" t="s">
        <v>23</v>
      </c>
      <c r="C68" s="21" t="s">
        <v>61</v>
      </c>
      <c r="D68" s="21" t="s">
        <v>130</v>
      </c>
      <c r="E68" s="34"/>
      <c r="F68" s="34"/>
      <c r="G68" s="34"/>
      <c r="H68" s="34"/>
      <c r="I68" s="31">
        <v>12.9</v>
      </c>
      <c r="J68" s="31">
        <v>11.5</v>
      </c>
      <c r="K68" s="31"/>
      <c r="L68" s="37"/>
      <c r="M68"/>
      <c r="N68"/>
      <c r="O68"/>
      <c r="P68"/>
      <c r="Q68" s="22"/>
      <c r="R68" s="22"/>
      <c r="S68" s="22"/>
      <c r="T68" s="22"/>
      <c r="U68" s="28"/>
      <c r="V68" s="28"/>
      <c r="W68" s="28"/>
      <c r="X68" s="29"/>
    </row>
    <row r="69" spans="1:24" s="27" customFormat="1" ht="15">
      <c r="A69" s="30">
        <v>63</v>
      </c>
      <c r="B69" s="21" t="s">
        <v>29</v>
      </c>
      <c r="C69" s="21" t="s">
        <v>145</v>
      </c>
      <c r="D69" s="21" t="s">
        <v>146</v>
      </c>
      <c r="E69" s="34"/>
      <c r="F69" s="34"/>
      <c r="G69" s="34"/>
      <c r="H69" s="34"/>
      <c r="I69" s="31">
        <v>10.2</v>
      </c>
      <c r="J69" s="31">
        <v>9</v>
      </c>
      <c r="K69" s="31"/>
      <c r="L69" s="37"/>
      <c r="M69"/>
      <c r="N69"/>
      <c r="O69"/>
      <c r="P69"/>
      <c r="Q69" s="22"/>
      <c r="R69" s="22"/>
      <c r="S69" s="22"/>
      <c r="T69" s="22"/>
      <c r="U69" s="28"/>
      <c r="V69" s="28"/>
      <c r="W69" s="28"/>
      <c r="X69" s="29"/>
    </row>
    <row r="70" spans="1:24" s="27" customFormat="1" ht="15">
      <c r="A70" s="30">
        <v>64</v>
      </c>
      <c r="B70" s="21" t="s">
        <v>87</v>
      </c>
      <c r="C70" s="21" t="s">
        <v>88</v>
      </c>
      <c r="D70" s="21" t="s">
        <v>89</v>
      </c>
      <c r="E70" s="34"/>
      <c r="F70" s="34"/>
      <c r="G70" s="34"/>
      <c r="H70" s="34"/>
      <c r="I70" s="31">
        <v>10.3</v>
      </c>
      <c r="J70" s="31">
        <v>8</v>
      </c>
      <c r="K70" s="31"/>
      <c r="L70" s="37"/>
      <c r="M70"/>
      <c r="N70"/>
      <c r="O70"/>
      <c r="P70"/>
      <c r="Q70" s="22"/>
      <c r="R70" s="22"/>
      <c r="S70" s="22"/>
      <c r="T70" s="22"/>
      <c r="U70" s="28"/>
      <c r="V70" s="28"/>
      <c r="W70" s="28"/>
      <c r="X70" s="29"/>
    </row>
    <row r="71" spans="1:24" s="27" customFormat="1" ht="15">
      <c r="A71" s="30">
        <v>65</v>
      </c>
      <c r="B71" s="21" t="s">
        <v>67</v>
      </c>
      <c r="C71" s="21" t="s">
        <v>128</v>
      </c>
      <c r="D71" s="21" t="s">
        <v>129</v>
      </c>
      <c r="E71" s="34"/>
      <c r="F71" s="34"/>
      <c r="G71" s="34"/>
      <c r="H71" s="34"/>
      <c r="I71" s="31">
        <v>14</v>
      </c>
      <c r="J71" s="31">
        <v>12.5</v>
      </c>
      <c r="K71" s="31"/>
      <c r="L71" s="37"/>
      <c r="M71"/>
      <c r="N71"/>
      <c r="O71"/>
      <c r="P71"/>
      <c r="Q71" s="22"/>
      <c r="R71" s="22"/>
      <c r="S71" s="22"/>
      <c r="T71" s="22"/>
      <c r="U71" s="28"/>
      <c r="V71" s="28"/>
      <c r="W71" s="28"/>
      <c r="X71" s="29"/>
    </row>
    <row r="72" spans="1:24" s="27" customFormat="1" ht="15">
      <c r="A72" s="30">
        <v>66</v>
      </c>
      <c r="B72" s="21" t="s">
        <v>20</v>
      </c>
      <c r="C72" s="21" t="s">
        <v>147</v>
      </c>
      <c r="D72" s="21" t="s">
        <v>148</v>
      </c>
      <c r="E72" s="34"/>
      <c r="F72" s="34"/>
      <c r="G72" s="34"/>
      <c r="H72" s="34"/>
      <c r="I72" s="31">
        <v>11.2</v>
      </c>
      <c r="J72" s="31">
        <v>8.5</v>
      </c>
      <c r="K72" s="31"/>
      <c r="L72" s="37"/>
      <c r="M72"/>
      <c r="N72"/>
      <c r="O72"/>
      <c r="P72"/>
      <c r="Q72" s="22"/>
      <c r="R72" s="22"/>
      <c r="S72" s="22"/>
      <c r="T72" s="22"/>
      <c r="U72" s="28"/>
      <c r="V72" s="28"/>
      <c r="W72" s="28"/>
      <c r="X72" s="29"/>
    </row>
    <row r="73" spans="1:24" s="27" customFormat="1" ht="15">
      <c r="A73" s="30">
        <v>67</v>
      </c>
      <c r="B73" s="21" t="s">
        <v>100</v>
      </c>
      <c r="C73" s="21" t="s">
        <v>101</v>
      </c>
      <c r="D73" s="21" t="s">
        <v>137</v>
      </c>
      <c r="E73" s="34"/>
      <c r="F73" s="34"/>
      <c r="G73" s="34"/>
      <c r="H73" s="34"/>
      <c r="I73" s="31">
        <v>19.3</v>
      </c>
      <c r="J73" s="31">
        <v>10.5</v>
      </c>
      <c r="K73" s="31"/>
      <c r="L73" s="37"/>
      <c r="M73"/>
      <c r="N73"/>
      <c r="O73"/>
      <c r="P73"/>
      <c r="Q73" s="22"/>
      <c r="R73" s="22"/>
      <c r="S73" s="22"/>
      <c r="T73" s="22"/>
      <c r="U73" s="28"/>
      <c r="V73" s="28"/>
      <c r="W73" s="28"/>
      <c r="X73" s="29"/>
    </row>
    <row r="74" spans="1:24" s="27" customFormat="1" ht="15">
      <c r="A74" s="30">
        <v>68</v>
      </c>
      <c r="B74" s="21" t="s">
        <v>33</v>
      </c>
      <c r="C74" s="21" t="s">
        <v>149</v>
      </c>
      <c r="D74" s="21" t="s">
        <v>150</v>
      </c>
      <c r="E74" s="34"/>
      <c r="F74" s="34"/>
      <c r="G74" s="34"/>
      <c r="H74" s="34"/>
      <c r="I74" s="31">
        <v>10.5</v>
      </c>
      <c r="J74" s="31">
        <v>12.5</v>
      </c>
      <c r="K74" s="31"/>
      <c r="L74" s="37"/>
      <c r="M74"/>
      <c r="N74"/>
      <c r="O74"/>
      <c r="P74"/>
      <c r="Q74" s="22"/>
      <c r="R74" s="22"/>
      <c r="S74" s="22"/>
      <c r="T74" s="22"/>
      <c r="U74" s="28"/>
      <c r="V74" s="28"/>
      <c r="W74" s="28"/>
      <c r="X74" s="29"/>
    </row>
    <row r="75" spans="1:24" s="27" customFormat="1" ht="15">
      <c r="A75" s="30">
        <v>69</v>
      </c>
      <c r="B75" s="21" t="s">
        <v>87</v>
      </c>
      <c r="C75" s="21" t="s">
        <v>151</v>
      </c>
      <c r="D75" s="21" t="s">
        <v>152</v>
      </c>
      <c r="E75" s="34"/>
      <c r="F75" s="34"/>
      <c r="G75" s="34"/>
      <c r="H75" s="34"/>
      <c r="I75" s="31">
        <v>19.4</v>
      </c>
      <c r="J75" s="31">
        <v>10.5</v>
      </c>
      <c r="K75" s="31"/>
      <c r="L75" s="37"/>
      <c r="M75"/>
      <c r="N75"/>
      <c r="O75"/>
      <c r="P75"/>
      <c r="Q75" s="22"/>
      <c r="R75" s="22"/>
      <c r="S75" s="22"/>
      <c r="T75" s="22"/>
      <c r="U75" s="28"/>
      <c r="V75" s="28"/>
      <c r="W75" s="28"/>
      <c r="X75" s="29"/>
    </row>
    <row r="76" spans="1:24" s="27" customFormat="1" ht="15">
      <c r="A76" s="30">
        <v>70</v>
      </c>
      <c r="B76" s="21" t="s">
        <v>67</v>
      </c>
      <c r="C76" s="21" t="s">
        <v>128</v>
      </c>
      <c r="D76" s="21" t="s">
        <v>129</v>
      </c>
      <c r="E76" s="34"/>
      <c r="F76" s="34"/>
      <c r="G76" s="34"/>
      <c r="H76" s="34"/>
      <c r="I76" s="31">
        <v>19.8</v>
      </c>
      <c r="J76" s="31">
        <v>11</v>
      </c>
      <c r="K76" s="31"/>
      <c r="L76" s="37"/>
      <c r="M76"/>
      <c r="N76"/>
      <c r="O76"/>
      <c r="P76"/>
      <c r="Q76" s="22"/>
      <c r="R76" s="22"/>
      <c r="S76" s="22"/>
      <c r="T76" s="22"/>
      <c r="U76" s="28"/>
      <c r="V76" s="28"/>
      <c r="W76" s="28"/>
      <c r="X76" s="29"/>
    </row>
    <row r="77" spans="1:24" s="27" customFormat="1" ht="15">
      <c r="A77" s="30">
        <v>71</v>
      </c>
      <c r="B77" s="21" t="s">
        <v>67</v>
      </c>
      <c r="C77" s="21" t="s">
        <v>44</v>
      </c>
      <c r="D77" s="21" t="s">
        <v>153</v>
      </c>
      <c r="E77" s="34"/>
      <c r="F77" s="34"/>
      <c r="G77" s="34"/>
      <c r="H77" s="34"/>
      <c r="I77" s="31">
        <v>34.2</v>
      </c>
      <c r="J77" s="31">
        <v>18</v>
      </c>
      <c r="K77" s="31"/>
      <c r="L77" s="37"/>
      <c r="M77"/>
      <c r="N77"/>
      <c r="O77"/>
      <c r="P77"/>
      <c r="Q77" s="22"/>
      <c r="R77" s="22"/>
      <c r="S77" s="22"/>
      <c r="T77" s="22"/>
      <c r="U77" s="28"/>
      <c r="V77" s="28"/>
      <c r="W77" s="28"/>
      <c r="X77" s="29"/>
    </row>
    <row r="78" spans="1:24" s="27" customFormat="1" ht="15">
      <c r="A78" s="30">
        <v>72</v>
      </c>
      <c r="B78" s="21" t="s">
        <v>23</v>
      </c>
      <c r="C78" s="21" t="s">
        <v>131</v>
      </c>
      <c r="D78" s="21" t="s">
        <v>132</v>
      </c>
      <c r="E78" s="34"/>
      <c r="F78" s="34"/>
      <c r="G78" s="34"/>
      <c r="H78" s="34"/>
      <c r="I78" s="31">
        <v>16.6</v>
      </c>
      <c r="J78" s="31">
        <v>13</v>
      </c>
      <c r="K78" s="31"/>
      <c r="L78" s="37"/>
      <c r="M78"/>
      <c r="N78"/>
      <c r="O78"/>
      <c r="P78"/>
      <c r="Q78" s="22"/>
      <c r="R78" s="22"/>
      <c r="S78" s="22"/>
      <c r="T78" s="22"/>
      <c r="U78" s="28"/>
      <c r="V78" s="28"/>
      <c r="W78" s="28"/>
      <c r="X78" s="29"/>
    </row>
    <row r="79" spans="1:24" s="27" customFormat="1" ht="15">
      <c r="A79" s="30">
        <v>73</v>
      </c>
      <c r="B79" s="21" t="s">
        <v>20</v>
      </c>
      <c r="C79" s="21" t="s">
        <v>106</v>
      </c>
      <c r="D79" s="21" t="s">
        <v>107</v>
      </c>
      <c r="E79" s="34"/>
      <c r="F79" s="34"/>
      <c r="G79" s="34"/>
      <c r="H79" s="34"/>
      <c r="I79" s="31">
        <v>15</v>
      </c>
      <c r="J79" s="31">
        <v>14.5</v>
      </c>
      <c r="K79" s="31"/>
      <c r="L79" s="37"/>
      <c r="M79"/>
      <c r="N79"/>
      <c r="O79"/>
      <c r="P79"/>
      <c r="Q79" s="22"/>
      <c r="R79" s="22"/>
      <c r="S79" s="22"/>
      <c r="T79" s="22"/>
      <c r="U79" s="28"/>
      <c r="V79" s="28"/>
      <c r="W79" s="28"/>
      <c r="X79" s="29"/>
    </row>
    <row r="80" spans="1:24" s="27" customFormat="1" ht="15">
      <c r="A80" s="30">
        <v>74</v>
      </c>
      <c r="B80" s="21" t="s">
        <v>29</v>
      </c>
      <c r="C80" s="21" t="s">
        <v>37</v>
      </c>
      <c r="D80" s="21" t="s">
        <v>154</v>
      </c>
      <c r="E80" s="34"/>
      <c r="F80" s="34"/>
      <c r="G80" s="34"/>
      <c r="H80" s="34"/>
      <c r="I80" s="31">
        <v>14.5</v>
      </c>
      <c r="J80" s="31">
        <v>12.5</v>
      </c>
      <c r="K80" s="31"/>
      <c r="L80" s="37"/>
      <c r="M80"/>
      <c r="N80"/>
      <c r="O80"/>
      <c r="P80"/>
      <c r="Q80" s="22"/>
      <c r="R80" s="22"/>
      <c r="S80" s="22"/>
      <c r="T80" s="22"/>
      <c r="U80" s="28"/>
      <c r="V80" s="28"/>
      <c r="W80" s="28"/>
      <c r="X80" s="29"/>
    </row>
    <row r="81" spans="1:24" s="27" customFormat="1" ht="15">
      <c r="A81" s="30">
        <v>75</v>
      </c>
      <c r="B81" s="21" t="s">
        <v>25</v>
      </c>
      <c r="C81" s="21" t="s">
        <v>24</v>
      </c>
      <c r="D81" s="21" t="s">
        <v>155</v>
      </c>
      <c r="E81" s="34"/>
      <c r="F81" s="34"/>
      <c r="G81" s="34"/>
      <c r="H81" s="34"/>
      <c r="I81" s="31">
        <v>15.6</v>
      </c>
      <c r="J81" s="31">
        <v>12</v>
      </c>
      <c r="K81" s="31"/>
      <c r="L81" s="37"/>
      <c r="M81"/>
      <c r="N81"/>
      <c r="O81"/>
      <c r="P81"/>
      <c r="Q81" s="22"/>
      <c r="R81" s="22"/>
      <c r="S81" s="22"/>
      <c r="T81" s="22"/>
      <c r="U81" s="28"/>
      <c r="V81" s="28"/>
      <c r="W81" s="28"/>
      <c r="X81" s="29"/>
    </row>
    <row r="82" spans="1:24" s="27" customFormat="1" ht="15">
      <c r="A82" s="30">
        <v>76</v>
      </c>
      <c r="B82" s="21" t="s">
        <v>100</v>
      </c>
      <c r="C82" s="21" t="s">
        <v>101</v>
      </c>
      <c r="D82" s="21" t="s">
        <v>102</v>
      </c>
      <c r="E82" s="34"/>
      <c r="F82" s="34"/>
      <c r="G82" s="34"/>
      <c r="H82" s="34"/>
      <c r="I82" s="31">
        <v>11.6</v>
      </c>
      <c r="J82" s="31">
        <v>11</v>
      </c>
      <c r="K82" s="31"/>
      <c r="L82" s="37"/>
      <c r="M82"/>
      <c r="N82"/>
      <c r="O82"/>
      <c r="P82"/>
      <c r="Q82" s="22"/>
      <c r="R82" s="22"/>
      <c r="S82" s="22"/>
      <c r="T82" s="22"/>
      <c r="U82" s="28"/>
      <c r="V82" s="28"/>
      <c r="W82" s="28"/>
      <c r="X82" s="29"/>
    </row>
    <row r="83" spans="1:24" s="27" customFormat="1" ht="15">
      <c r="A83" s="30">
        <v>77</v>
      </c>
      <c r="B83" s="21" t="s">
        <v>134</v>
      </c>
      <c r="C83" s="21" t="s">
        <v>135</v>
      </c>
      <c r="D83" s="21" t="s">
        <v>136</v>
      </c>
      <c r="E83" s="34"/>
      <c r="F83" s="34"/>
      <c r="G83" s="34"/>
      <c r="H83" s="34"/>
      <c r="I83" s="31">
        <v>11.6</v>
      </c>
      <c r="J83" s="31">
        <v>10</v>
      </c>
      <c r="K83" s="31"/>
      <c r="L83" s="37"/>
      <c r="M83"/>
      <c r="N83"/>
      <c r="O83"/>
      <c r="P83"/>
      <c r="Q83" s="22"/>
      <c r="R83" s="22"/>
      <c r="S83" s="22"/>
      <c r="T83" s="22"/>
      <c r="U83" s="28"/>
      <c r="V83" s="28"/>
      <c r="W83" s="28"/>
      <c r="X83" s="29"/>
    </row>
    <row r="84" spans="1:24" s="27" customFormat="1" ht="15">
      <c r="A84" s="30">
        <v>78</v>
      </c>
      <c r="B84" s="21" t="s">
        <v>83</v>
      </c>
      <c r="C84" s="21" t="s">
        <v>84</v>
      </c>
      <c r="D84" s="21" t="s">
        <v>85</v>
      </c>
      <c r="E84" s="34"/>
      <c r="F84" s="34"/>
      <c r="G84" s="34"/>
      <c r="H84" s="34"/>
      <c r="I84" s="31">
        <v>26.7</v>
      </c>
      <c r="J84" s="31">
        <v>14</v>
      </c>
      <c r="K84" s="31"/>
      <c r="L84" s="37"/>
      <c r="M84"/>
      <c r="N84"/>
      <c r="O84"/>
      <c r="P84"/>
      <c r="Q84" s="22"/>
      <c r="R84" s="22"/>
      <c r="S84" s="22"/>
      <c r="T84" s="22"/>
      <c r="U84" s="28"/>
      <c r="V84" s="28"/>
      <c r="W84" s="28"/>
      <c r="X84" s="29"/>
    </row>
    <row r="85" spans="1:24" s="27" customFormat="1" ht="15">
      <c r="A85" s="30">
        <v>79</v>
      </c>
      <c r="B85" s="21" t="s">
        <v>18</v>
      </c>
      <c r="C85" s="21" t="s">
        <v>34</v>
      </c>
      <c r="D85" s="21" t="s">
        <v>97</v>
      </c>
      <c r="E85" s="34"/>
      <c r="F85" s="34"/>
      <c r="G85" s="34"/>
      <c r="H85" s="34"/>
      <c r="I85" s="31">
        <v>28.2</v>
      </c>
      <c r="J85" s="31">
        <v>22.5</v>
      </c>
      <c r="K85" s="31"/>
      <c r="L85" s="37"/>
      <c r="M85"/>
      <c r="N85"/>
      <c r="O85"/>
      <c r="P85"/>
      <c r="Q85" s="22"/>
      <c r="R85" s="22"/>
      <c r="S85" s="22"/>
      <c r="T85" s="22"/>
      <c r="U85" s="28"/>
      <c r="V85" s="28"/>
      <c r="W85" s="28"/>
      <c r="X85" s="29"/>
    </row>
    <row r="86" spans="1:24" s="27" customFormat="1" ht="15">
      <c r="A86" s="30">
        <v>80</v>
      </c>
      <c r="B86" s="21" t="s">
        <v>87</v>
      </c>
      <c r="C86" s="21" t="s">
        <v>88</v>
      </c>
      <c r="D86" s="21" t="s">
        <v>89</v>
      </c>
      <c r="E86" s="34"/>
      <c r="F86" s="34"/>
      <c r="G86" s="34"/>
      <c r="H86" s="34"/>
      <c r="I86" s="31">
        <v>12.8</v>
      </c>
      <c r="J86" s="31">
        <v>12.5</v>
      </c>
      <c r="K86" s="31"/>
      <c r="L86" s="37"/>
      <c r="M86"/>
      <c r="N86"/>
      <c r="O86"/>
      <c r="P86"/>
      <c r="Q86" s="22"/>
      <c r="R86" s="22"/>
      <c r="S86" s="22"/>
      <c r="T86" s="22"/>
      <c r="U86" s="28"/>
      <c r="V86" s="28"/>
      <c r="W86" s="28"/>
      <c r="X86" s="29"/>
    </row>
    <row r="87" spans="1:24" s="27" customFormat="1" ht="15">
      <c r="A87" s="30">
        <v>81</v>
      </c>
      <c r="B87" s="21" t="s">
        <v>87</v>
      </c>
      <c r="C87" s="21" t="s">
        <v>116</v>
      </c>
      <c r="D87" s="21" t="s">
        <v>117</v>
      </c>
      <c r="E87" s="34"/>
      <c r="F87" s="34"/>
      <c r="G87" s="34"/>
      <c r="H87" s="34"/>
      <c r="I87" s="31">
        <v>14.2</v>
      </c>
      <c r="J87" s="31">
        <v>10.5</v>
      </c>
      <c r="K87" s="31"/>
      <c r="L87" s="37"/>
      <c r="M87"/>
      <c r="N87"/>
      <c r="O87"/>
      <c r="P87"/>
      <c r="Q87" s="22"/>
      <c r="R87" s="22"/>
      <c r="S87" s="22"/>
      <c r="T87" s="22"/>
      <c r="U87" s="28"/>
      <c r="V87" s="28"/>
      <c r="W87" s="28"/>
      <c r="X87" s="29"/>
    </row>
    <row r="88" spans="1:24" s="27" customFormat="1" ht="15">
      <c r="A88" s="30">
        <v>82</v>
      </c>
      <c r="B88" s="21" t="s">
        <v>25</v>
      </c>
      <c r="C88" s="21" t="s">
        <v>24</v>
      </c>
      <c r="D88" s="21" t="s">
        <v>155</v>
      </c>
      <c r="E88" s="34"/>
      <c r="F88" s="34"/>
      <c r="G88" s="34"/>
      <c r="H88" s="34"/>
      <c r="I88" s="31">
        <v>10.3</v>
      </c>
      <c r="J88" s="31">
        <v>12</v>
      </c>
      <c r="K88" s="31"/>
      <c r="L88" s="37"/>
      <c r="M88"/>
      <c r="N88"/>
      <c r="O88"/>
      <c r="P88"/>
      <c r="Q88" s="22"/>
      <c r="R88" s="22"/>
      <c r="S88" s="22"/>
      <c r="T88" s="22"/>
      <c r="U88" s="28"/>
      <c r="V88" s="28"/>
      <c r="W88" s="28"/>
      <c r="X88" s="29"/>
    </row>
    <row r="89" spans="1:24" s="27" customFormat="1" ht="15">
      <c r="A89" s="30">
        <v>83</v>
      </c>
      <c r="B89" s="21" t="s">
        <v>87</v>
      </c>
      <c r="C89" s="21" t="s">
        <v>116</v>
      </c>
      <c r="D89" s="21" t="s">
        <v>117</v>
      </c>
      <c r="E89" s="34"/>
      <c r="F89" s="34"/>
      <c r="G89" s="34"/>
      <c r="H89" s="34"/>
      <c r="I89" s="31">
        <v>20.8</v>
      </c>
      <c r="J89" s="31">
        <v>10.5</v>
      </c>
      <c r="K89" s="31"/>
      <c r="L89" s="37"/>
      <c r="M89"/>
      <c r="N89"/>
      <c r="O89"/>
      <c r="P89"/>
      <c r="Q89" s="22"/>
      <c r="R89" s="22"/>
      <c r="S89" s="22"/>
      <c r="T89" s="22"/>
      <c r="U89" s="28"/>
      <c r="V89" s="28"/>
      <c r="W89" s="28"/>
      <c r="X89" s="29"/>
    </row>
    <row r="90" spans="1:24" s="27" customFormat="1" ht="15">
      <c r="A90" s="30">
        <v>84</v>
      </c>
      <c r="B90" s="21" t="s">
        <v>69</v>
      </c>
      <c r="C90" s="21" t="s">
        <v>36</v>
      </c>
      <c r="D90" s="21" t="s">
        <v>144</v>
      </c>
      <c r="E90" s="34"/>
      <c r="F90" s="34"/>
      <c r="G90" s="34"/>
      <c r="H90" s="34"/>
      <c r="I90" s="31">
        <v>19</v>
      </c>
      <c r="J90" s="31">
        <v>11</v>
      </c>
      <c r="K90" s="31"/>
      <c r="L90" s="37"/>
      <c r="M90"/>
      <c r="N90"/>
      <c r="O90"/>
      <c r="P90"/>
      <c r="Q90" s="22"/>
      <c r="R90" s="22"/>
      <c r="S90" s="22"/>
      <c r="T90" s="22"/>
      <c r="U90" s="28"/>
      <c r="V90" s="28"/>
      <c r="W90" s="28"/>
      <c r="X90" s="29"/>
    </row>
    <row r="91" spans="1:24" s="27" customFormat="1" ht="15">
      <c r="A91" s="30">
        <v>85</v>
      </c>
      <c r="B91" s="21" t="s">
        <v>156</v>
      </c>
      <c r="C91" s="21" t="s">
        <v>157</v>
      </c>
      <c r="D91" s="21" t="s">
        <v>158</v>
      </c>
      <c r="E91" s="34"/>
      <c r="F91" s="34"/>
      <c r="G91" s="34"/>
      <c r="H91" s="34"/>
      <c r="I91" s="31">
        <v>10.8</v>
      </c>
      <c r="J91" s="31">
        <v>6</v>
      </c>
      <c r="K91" s="31"/>
      <c r="L91" s="37"/>
      <c r="M91"/>
      <c r="N91"/>
      <c r="O91"/>
      <c r="P91"/>
      <c r="Q91" s="22"/>
      <c r="R91" s="22"/>
      <c r="S91" s="22"/>
      <c r="T91" s="22"/>
      <c r="U91" s="28"/>
      <c r="V91" s="28"/>
      <c r="W91" s="28"/>
      <c r="X91" s="29"/>
    </row>
    <row r="92" spans="1:24" s="27" customFormat="1" ht="15">
      <c r="A92" s="30">
        <v>86</v>
      </c>
      <c r="B92" s="21" t="s">
        <v>67</v>
      </c>
      <c r="C92" s="21" t="s">
        <v>44</v>
      </c>
      <c r="D92" s="21" t="s">
        <v>118</v>
      </c>
      <c r="E92" s="34"/>
      <c r="F92" s="34"/>
      <c r="G92" s="34"/>
      <c r="H92" s="34"/>
      <c r="I92" s="31">
        <v>26.1</v>
      </c>
      <c r="J92" s="31">
        <v>10.5</v>
      </c>
      <c r="K92" s="31"/>
      <c r="L92" s="37"/>
      <c r="M92"/>
      <c r="N92"/>
      <c r="O92"/>
      <c r="P92"/>
      <c r="Q92" s="22"/>
      <c r="R92" s="22"/>
      <c r="S92" s="22"/>
      <c r="T92" s="22"/>
      <c r="U92" s="28"/>
      <c r="V92" s="28"/>
      <c r="W92" s="28"/>
      <c r="X92" s="29"/>
    </row>
    <row r="93" spans="1:24" s="27" customFormat="1" ht="15">
      <c r="A93" s="30">
        <v>87</v>
      </c>
      <c r="B93" s="21" t="s">
        <v>67</v>
      </c>
      <c r="C93" s="21" t="s">
        <v>159</v>
      </c>
      <c r="D93" s="21" t="s">
        <v>160</v>
      </c>
      <c r="E93" s="34"/>
      <c r="F93" s="34"/>
      <c r="G93" s="34"/>
      <c r="H93" s="34"/>
      <c r="I93" s="31">
        <v>50.8</v>
      </c>
      <c r="J93" s="31">
        <v>16.5</v>
      </c>
      <c r="K93" s="31"/>
      <c r="L93" s="37"/>
      <c r="M93"/>
      <c r="N93"/>
      <c r="O93"/>
      <c r="P93"/>
      <c r="Q93" s="22"/>
      <c r="R93" s="22"/>
      <c r="S93" s="22"/>
      <c r="T93" s="22"/>
      <c r="U93" s="28"/>
      <c r="V93" s="28"/>
      <c r="W93" s="28"/>
      <c r="X93" s="29"/>
    </row>
    <row r="94" spans="1:24" s="27" customFormat="1" ht="15">
      <c r="A94" s="30">
        <v>88</v>
      </c>
      <c r="B94" s="21" t="s">
        <v>134</v>
      </c>
      <c r="C94" s="21" t="s">
        <v>135</v>
      </c>
      <c r="D94" s="21" t="s">
        <v>136</v>
      </c>
      <c r="E94" s="34"/>
      <c r="F94" s="34"/>
      <c r="G94" s="34"/>
      <c r="H94" s="34"/>
      <c r="I94" s="31">
        <v>58.7</v>
      </c>
      <c r="J94" s="31">
        <v>17.5</v>
      </c>
      <c r="K94" s="31"/>
      <c r="L94" s="37"/>
      <c r="M94"/>
      <c r="N94"/>
      <c r="O94"/>
      <c r="P94"/>
      <c r="Q94" s="22"/>
      <c r="R94" s="22"/>
      <c r="S94" s="22"/>
      <c r="T94" s="22"/>
      <c r="U94" s="28"/>
      <c r="V94" s="28"/>
      <c r="W94" s="28"/>
      <c r="X94" s="29"/>
    </row>
    <row r="95" spans="1:24" s="27" customFormat="1" ht="15">
      <c r="A95" s="30">
        <v>89</v>
      </c>
      <c r="B95" s="21" t="s">
        <v>67</v>
      </c>
      <c r="C95" s="21" t="s">
        <v>161</v>
      </c>
      <c r="D95" s="21" t="s">
        <v>162</v>
      </c>
      <c r="E95" s="34"/>
      <c r="F95" s="34"/>
      <c r="G95" s="34"/>
      <c r="H95" s="34"/>
      <c r="I95" s="31">
        <v>18.7</v>
      </c>
      <c r="J95" s="31">
        <v>12.5</v>
      </c>
      <c r="K95" s="31"/>
      <c r="L95" s="37"/>
      <c r="M95"/>
      <c r="N95"/>
      <c r="O95"/>
      <c r="P95"/>
      <c r="Q95" s="22"/>
      <c r="R95" s="22"/>
      <c r="S95" s="22"/>
      <c r="T95" s="22"/>
      <c r="U95" s="28"/>
      <c r="V95" s="28"/>
      <c r="W95" s="28"/>
      <c r="X95" s="29"/>
    </row>
    <row r="96" spans="1:24" s="27" customFormat="1" ht="15">
      <c r="A96" s="30">
        <v>90</v>
      </c>
      <c r="B96" s="21" t="s">
        <v>83</v>
      </c>
      <c r="C96" s="21" t="s">
        <v>84</v>
      </c>
      <c r="D96" s="21" t="s">
        <v>85</v>
      </c>
      <c r="E96" s="34"/>
      <c r="F96" s="34"/>
      <c r="G96" s="34"/>
      <c r="H96" s="34"/>
      <c r="I96" s="31">
        <v>36.6</v>
      </c>
      <c r="J96" s="31">
        <v>15</v>
      </c>
      <c r="K96" s="31"/>
      <c r="L96" s="37"/>
      <c r="M96"/>
      <c r="N96"/>
      <c r="O96"/>
      <c r="P96"/>
      <c r="Q96" s="22"/>
      <c r="R96" s="22"/>
      <c r="S96" s="22"/>
      <c r="T96" s="22"/>
      <c r="U96" s="28"/>
      <c r="V96" s="28"/>
      <c r="W96" s="28"/>
      <c r="X96" s="29"/>
    </row>
    <row r="97" spans="1:24" s="27" customFormat="1" ht="15">
      <c r="A97" s="30">
        <v>91</v>
      </c>
      <c r="B97" s="21" t="s">
        <v>163</v>
      </c>
      <c r="C97" s="21" t="s">
        <v>164</v>
      </c>
      <c r="D97" s="21" t="s">
        <v>165</v>
      </c>
      <c r="E97" s="34"/>
      <c r="F97" s="34"/>
      <c r="G97" s="34"/>
      <c r="H97" s="34"/>
      <c r="I97" s="31">
        <v>11.5</v>
      </c>
      <c r="J97" s="31">
        <v>7.5</v>
      </c>
      <c r="K97" s="31"/>
      <c r="L97" s="37"/>
      <c r="M97"/>
      <c r="N97"/>
      <c r="O97"/>
      <c r="P97"/>
      <c r="Q97" s="22"/>
      <c r="R97" s="22"/>
      <c r="S97" s="22"/>
      <c r="T97" s="22"/>
      <c r="U97" s="28"/>
      <c r="V97" s="28"/>
      <c r="W97" s="28"/>
      <c r="X97" s="29"/>
    </row>
    <row r="98" spans="1:24" s="27" customFormat="1" ht="15">
      <c r="A98" s="30">
        <v>92</v>
      </c>
      <c r="B98" s="21" t="s">
        <v>87</v>
      </c>
      <c r="C98" s="21" t="s">
        <v>116</v>
      </c>
      <c r="D98" s="21" t="s">
        <v>117</v>
      </c>
      <c r="E98" s="34"/>
      <c r="F98" s="34"/>
      <c r="G98" s="34"/>
      <c r="H98" s="34"/>
      <c r="I98" s="31">
        <v>27.7</v>
      </c>
      <c r="J98" s="31">
        <v>11</v>
      </c>
      <c r="K98" s="31"/>
      <c r="L98" s="37"/>
      <c r="M98"/>
      <c r="N98"/>
      <c r="O98"/>
      <c r="P98"/>
      <c r="Q98" s="22"/>
      <c r="R98" s="22"/>
      <c r="S98" s="22"/>
      <c r="T98" s="22"/>
      <c r="U98" s="28"/>
      <c r="V98" s="28"/>
      <c r="W98" s="28"/>
      <c r="X98" s="29"/>
    </row>
    <row r="99" spans="1:24" s="27" customFormat="1" ht="15">
      <c r="A99" s="30">
        <v>93</v>
      </c>
      <c r="B99" s="21" t="s">
        <v>25</v>
      </c>
      <c r="C99" s="21" t="s">
        <v>98</v>
      </c>
      <c r="D99" s="21" t="s">
        <v>99</v>
      </c>
      <c r="E99" s="34"/>
      <c r="F99" s="34"/>
      <c r="G99" s="34"/>
      <c r="H99" s="34"/>
      <c r="I99" s="31">
        <v>10.1</v>
      </c>
      <c r="J99" s="31">
        <v>11</v>
      </c>
      <c r="K99" s="31"/>
      <c r="L99" s="37"/>
      <c r="M99"/>
      <c r="N99"/>
      <c r="O99"/>
      <c r="P99"/>
      <c r="Q99" s="22"/>
      <c r="R99" s="22"/>
      <c r="S99" s="22"/>
      <c r="T99" s="22"/>
      <c r="U99" s="28"/>
      <c r="V99" s="28"/>
      <c r="W99" s="28"/>
      <c r="X99" s="29"/>
    </row>
    <row r="100" spans="1:24" s="27" customFormat="1" ht="15">
      <c r="A100" s="30">
        <v>94</v>
      </c>
      <c r="B100" s="21" t="s">
        <v>100</v>
      </c>
      <c r="C100" s="21" t="s">
        <v>101</v>
      </c>
      <c r="D100" s="21" t="s">
        <v>102</v>
      </c>
      <c r="E100" s="34"/>
      <c r="F100" s="34"/>
      <c r="G100" s="34"/>
      <c r="H100" s="34"/>
      <c r="I100" s="31">
        <v>10.9</v>
      </c>
      <c r="J100" s="31">
        <v>11.5</v>
      </c>
      <c r="K100" s="31"/>
      <c r="L100" s="37"/>
      <c r="M100"/>
      <c r="N100"/>
      <c r="O100"/>
      <c r="P100"/>
      <c r="Q100" s="22"/>
      <c r="R100" s="22"/>
      <c r="S100" s="22"/>
      <c r="T100" s="22"/>
      <c r="U100" s="28"/>
      <c r="V100" s="28"/>
      <c r="W100" s="28"/>
      <c r="X100" s="29"/>
    </row>
    <row r="101" spans="1:24" s="27" customFormat="1" ht="15">
      <c r="A101" s="30">
        <v>95</v>
      </c>
      <c r="B101" s="21" t="s">
        <v>25</v>
      </c>
      <c r="C101" s="21" t="s">
        <v>98</v>
      </c>
      <c r="D101" s="21" t="s">
        <v>99</v>
      </c>
      <c r="E101" s="34"/>
      <c r="F101" s="34"/>
      <c r="G101" s="34"/>
      <c r="H101" s="34"/>
      <c r="I101" s="31">
        <v>10.6</v>
      </c>
      <c r="J101" s="31">
        <v>9</v>
      </c>
      <c r="K101" s="31"/>
      <c r="L101" s="37"/>
      <c r="M101"/>
      <c r="N101"/>
      <c r="O101"/>
      <c r="P101"/>
      <c r="Q101" s="22"/>
      <c r="R101" s="22"/>
      <c r="S101" s="22"/>
      <c r="T101" s="22"/>
      <c r="U101" s="28"/>
      <c r="V101" s="28"/>
      <c r="W101" s="28"/>
      <c r="X101" s="29"/>
    </row>
    <row r="102" spans="1:24" s="27" customFormat="1" ht="15">
      <c r="A102" s="30">
        <v>96</v>
      </c>
      <c r="B102" s="21" t="s">
        <v>29</v>
      </c>
      <c r="C102" s="21" t="s">
        <v>145</v>
      </c>
      <c r="D102" s="21" t="s">
        <v>146</v>
      </c>
      <c r="E102" s="34"/>
      <c r="F102" s="34"/>
      <c r="G102" s="34"/>
      <c r="H102" s="34"/>
      <c r="I102" s="31">
        <v>12.7</v>
      </c>
      <c r="J102" s="31">
        <v>9</v>
      </c>
      <c r="K102" s="31"/>
      <c r="L102" s="37"/>
      <c r="M102"/>
      <c r="N102"/>
      <c r="O102"/>
      <c r="P102"/>
      <c r="Q102" s="22"/>
      <c r="R102" s="22"/>
      <c r="S102" s="22"/>
      <c r="T102" s="22"/>
      <c r="U102" s="28"/>
      <c r="V102" s="28"/>
      <c r="W102" s="28"/>
      <c r="X102" s="29"/>
    </row>
    <row r="103" spans="1:24" s="27" customFormat="1" ht="15">
      <c r="A103" s="30">
        <v>97</v>
      </c>
      <c r="B103" s="21" t="s">
        <v>87</v>
      </c>
      <c r="C103" s="21" t="s">
        <v>116</v>
      </c>
      <c r="D103" s="21" t="s">
        <v>117</v>
      </c>
      <c r="E103" s="34"/>
      <c r="F103" s="34"/>
      <c r="G103" s="34"/>
      <c r="H103" s="34"/>
      <c r="I103" s="31">
        <v>12.6</v>
      </c>
      <c r="J103" s="31">
        <v>12.5</v>
      </c>
      <c r="K103" s="31"/>
      <c r="L103" s="37"/>
      <c r="M103"/>
      <c r="N103"/>
      <c r="O103"/>
      <c r="P103"/>
      <c r="Q103" s="22"/>
      <c r="R103" s="22"/>
      <c r="S103" s="22"/>
      <c r="T103" s="22"/>
      <c r="U103" s="28"/>
      <c r="V103" s="28"/>
      <c r="W103" s="28"/>
      <c r="X103" s="29"/>
    </row>
    <row r="104" spans="1:24" s="27" customFormat="1" ht="15">
      <c r="A104" s="30">
        <v>98</v>
      </c>
      <c r="B104" s="21" t="s">
        <v>83</v>
      </c>
      <c r="C104" s="21" t="s">
        <v>84</v>
      </c>
      <c r="D104" s="21" t="s">
        <v>166</v>
      </c>
      <c r="E104" s="34"/>
      <c r="F104" s="34"/>
      <c r="G104" s="34"/>
      <c r="H104" s="34"/>
      <c r="I104" s="31">
        <v>16.8</v>
      </c>
      <c r="J104" s="31">
        <v>9</v>
      </c>
      <c r="K104" s="31"/>
      <c r="L104" s="37"/>
      <c r="M104"/>
      <c r="N104"/>
      <c r="O104"/>
      <c r="P104"/>
      <c r="Q104" s="22"/>
      <c r="R104" s="22"/>
      <c r="S104" s="22"/>
      <c r="T104" s="22"/>
      <c r="U104" s="28"/>
      <c r="V104" s="28"/>
      <c r="W104" s="28"/>
      <c r="X104" s="29"/>
    </row>
    <row r="105" spans="1:24" s="27" customFormat="1" ht="15">
      <c r="A105" s="30">
        <v>99</v>
      </c>
      <c r="B105" s="21" t="s">
        <v>134</v>
      </c>
      <c r="C105" s="21" t="s">
        <v>135</v>
      </c>
      <c r="D105" s="21" t="s">
        <v>136</v>
      </c>
      <c r="E105" s="34"/>
      <c r="F105" s="34"/>
      <c r="G105" s="34"/>
      <c r="H105" s="34"/>
      <c r="I105" s="31">
        <v>30.5</v>
      </c>
      <c r="J105" s="31">
        <v>15</v>
      </c>
      <c r="K105" s="31"/>
      <c r="L105" s="37"/>
      <c r="M105"/>
      <c r="N105"/>
      <c r="O105"/>
      <c r="P105"/>
      <c r="Q105" s="22"/>
      <c r="R105" s="22"/>
      <c r="S105" s="22"/>
      <c r="T105" s="22"/>
      <c r="U105" s="28"/>
      <c r="V105" s="28"/>
      <c r="W105" s="28"/>
      <c r="X105" s="29"/>
    </row>
    <row r="106" spans="1:24" s="27" customFormat="1" ht="15">
      <c r="A106" s="30">
        <v>100</v>
      </c>
      <c r="B106" s="21" t="s">
        <v>30</v>
      </c>
      <c r="C106" s="21" t="s">
        <v>167</v>
      </c>
      <c r="D106" s="21" t="s">
        <v>168</v>
      </c>
      <c r="E106" s="34"/>
      <c r="F106" s="34"/>
      <c r="G106" s="34"/>
      <c r="H106" s="34"/>
      <c r="I106" s="31">
        <v>10.9</v>
      </c>
      <c r="J106" s="31">
        <v>7</v>
      </c>
      <c r="K106" s="31"/>
      <c r="L106" s="37"/>
      <c r="M106"/>
      <c r="N106"/>
      <c r="O106"/>
      <c r="P106"/>
      <c r="Q106" s="22"/>
      <c r="R106" s="22"/>
      <c r="S106" s="22"/>
      <c r="T106" s="22"/>
      <c r="U106" s="28"/>
      <c r="V106" s="28"/>
      <c r="W106" s="28"/>
      <c r="X106" s="29"/>
    </row>
    <row r="107" spans="1:24" s="27" customFormat="1" ht="15">
      <c r="A107" s="30">
        <v>101</v>
      </c>
      <c r="B107" s="21" t="s">
        <v>156</v>
      </c>
      <c r="C107" s="21" t="s">
        <v>157</v>
      </c>
      <c r="D107" s="21" t="s">
        <v>158</v>
      </c>
      <c r="E107" s="34"/>
      <c r="F107" s="34"/>
      <c r="G107" s="34"/>
      <c r="H107" s="34"/>
      <c r="I107" s="31">
        <v>12.8</v>
      </c>
      <c r="J107" s="31">
        <v>8.5</v>
      </c>
      <c r="K107" s="31"/>
      <c r="L107" s="37"/>
      <c r="M107"/>
      <c r="N107"/>
      <c r="O107"/>
      <c r="P107"/>
      <c r="Q107" s="22"/>
      <c r="R107" s="22"/>
      <c r="S107" s="22"/>
      <c r="T107" s="22"/>
      <c r="U107" s="28"/>
      <c r="V107" s="28"/>
      <c r="W107" s="28"/>
      <c r="X107" s="29"/>
    </row>
    <row r="108" spans="1:24" s="27" customFormat="1" ht="15">
      <c r="A108" s="30">
        <v>102</v>
      </c>
      <c r="B108" s="21" t="s">
        <v>100</v>
      </c>
      <c r="C108" s="21" t="s">
        <v>101</v>
      </c>
      <c r="D108" s="21" t="s">
        <v>102</v>
      </c>
      <c r="E108" s="34"/>
      <c r="F108" s="34"/>
      <c r="G108" s="34"/>
      <c r="H108" s="34"/>
      <c r="I108" s="31">
        <v>10.6</v>
      </c>
      <c r="J108" s="31">
        <v>8.5</v>
      </c>
      <c r="K108" s="31"/>
      <c r="L108" s="37"/>
      <c r="M108"/>
      <c r="N108"/>
      <c r="O108"/>
      <c r="P108"/>
      <c r="Q108" s="22"/>
      <c r="R108" s="22"/>
      <c r="S108" s="22"/>
      <c r="T108" s="22"/>
      <c r="U108" s="28"/>
      <c r="V108" s="28"/>
      <c r="W108" s="28"/>
      <c r="X108" s="29"/>
    </row>
    <row r="109" spans="1:24" s="27" customFormat="1" ht="15">
      <c r="A109" s="30">
        <v>103</v>
      </c>
      <c r="B109" s="25" t="s">
        <v>169</v>
      </c>
      <c r="C109" s="21" t="s">
        <v>170</v>
      </c>
      <c r="D109" s="21" t="s">
        <v>171</v>
      </c>
      <c r="E109" s="34"/>
      <c r="F109" s="34"/>
      <c r="G109" s="34"/>
      <c r="H109" s="34"/>
      <c r="I109" s="31">
        <v>17.3</v>
      </c>
      <c r="J109" s="31">
        <v>11</v>
      </c>
      <c r="K109" s="31"/>
      <c r="L109" s="37"/>
      <c r="M109"/>
      <c r="N109"/>
      <c r="O109"/>
      <c r="P109"/>
      <c r="Q109" s="22"/>
      <c r="R109" s="22"/>
      <c r="S109" s="22"/>
      <c r="T109" s="22"/>
      <c r="U109" s="28"/>
      <c r="V109" s="28"/>
      <c r="W109" s="28"/>
      <c r="X109" s="29"/>
    </row>
    <row r="110" spans="1:24" s="27" customFormat="1" ht="15">
      <c r="A110" s="30">
        <v>104</v>
      </c>
      <c r="B110" s="21" t="s">
        <v>100</v>
      </c>
      <c r="C110" s="21" t="s">
        <v>101</v>
      </c>
      <c r="D110" s="21" t="s">
        <v>102</v>
      </c>
      <c r="E110" s="34"/>
      <c r="F110" s="34"/>
      <c r="G110" s="34"/>
      <c r="H110" s="34"/>
      <c r="I110" s="31">
        <v>28.5</v>
      </c>
      <c r="J110" s="31">
        <v>14.5</v>
      </c>
      <c r="K110" s="31"/>
      <c r="L110" s="37"/>
      <c r="M110"/>
      <c r="N110"/>
      <c r="O110"/>
      <c r="P110"/>
      <c r="Q110" s="22"/>
      <c r="R110" s="22"/>
      <c r="S110" s="22"/>
      <c r="T110" s="22"/>
      <c r="U110" s="28"/>
      <c r="V110" s="28"/>
      <c r="W110" s="28"/>
      <c r="X110" s="29"/>
    </row>
    <row r="111" spans="1:24" s="27" customFormat="1" ht="15">
      <c r="A111" s="30">
        <v>105</v>
      </c>
      <c r="B111" s="21" t="s">
        <v>100</v>
      </c>
      <c r="C111" s="21" t="s">
        <v>101</v>
      </c>
      <c r="D111" s="21" t="s">
        <v>137</v>
      </c>
      <c r="E111" s="34"/>
      <c r="F111" s="34"/>
      <c r="G111" s="34"/>
      <c r="H111" s="34"/>
      <c r="I111" s="31">
        <v>10</v>
      </c>
      <c r="J111" s="31">
        <v>8</v>
      </c>
      <c r="K111" s="31"/>
      <c r="L111" s="37"/>
      <c r="M111"/>
      <c r="N111"/>
      <c r="O111"/>
      <c r="P111"/>
      <c r="Q111" s="22"/>
      <c r="R111" s="22"/>
      <c r="S111" s="22"/>
      <c r="T111" s="22"/>
      <c r="U111" s="28"/>
      <c r="V111" s="28"/>
      <c r="W111" s="28"/>
      <c r="X111" s="29"/>
    </row>
    <row r="112" spans="1:24" s="27" customFormat="1" ht="15">
      <c r="A112" s="30">
        <v>106</v>
      </c>
      <c r="B112" s="21" t="s">
        <v>30</v>
      </c>
      <c r="C112" s="21" t="s">
        <v>95</v>
      </c>
      <c r="D112" s="21" t="s">
        <v>96</v>
      </c>
      <c r="E112" s="34"/>
      <c r="F112" s="34"/>
      <c r="G112" s="34"/>
      <c r="H112" s="34"/>
      <c r="I112" s="31">
        <v>15.4</v>
      </c>
      <c r="J112" s="31">
        <v>11</v>
      </c>
      <c r="K112" s="31"/>
      <c r="L112" s="37"/>
      <c r="M112"/>
      <c r="N112"/>
      <c r="O112"/>
      <c r="P112"/>
      <c r="Q112" s="22"/>
      <c r="R112" s="22"/>
      <c r="S112" s="22"/>
      <c r="T112" s="22"/>
      <c r="U112" s="28"/>
      <c r="V112" s="28"/>
      <c r="W112" s="28"/>
      <c r="X112" s="29"/>
    </row>
    <row r="113" spans="1:24" s="27" customFormat="1" ht="15">
      <c r="A113" s="30">
        <v>107</v>
      </c>
      <c r="B113" s="21" t="s">
        <v>67</v>
      </c>
      <c r="C113" s="21" t="s">
        <v>161</v>
      </c>
      <c r="D113" s="21" t="s">
        <v>162</v>
      </c>
      <c r="E113" s="34"/>
      <c r="F113" s="34"/>
      <c r="G113" s="34"/>
      <c r="H113" s="34"/>
      <c r="I113" s="31">
        <v>20.8</v>
      </c>
      <c r="J113" s="31">
        <v>12</v>
      </c>
      <c r="K113" s="31"/>
      <c r="L113" s="37"/>
      <c r="M113"/>
      <c r="N113"/>
      <c r="O113"/>
      <c r="P113"/>
      <c r="Q113" s="22"/>
      <c r="R113" s="22"/>
      <c r="S113" s="22"/>
      <c r="T113" s="22"/>
      <c r="U113" s="28"/>
      <c r="V113" s="28"/>
      <c r="W113" s="28"/>
      <c r="X113" s="29"/>
    </row>
    <row r="114" spans="1:24" s="27" customFormat="1" ht="15">
      <c r="A114" s="30">
        <v>108</v>
      </c>
      <c r="B114" s="21" t="s">
        <v>100</v>
      </c>
      <c r="C114" s="21" t="s">
        <v>101</v>
      </c>
      <c r="D114" s="21" t="s">
        <v>172</v>
      </c>
      <c r="E114" s="34"/>
      <c r="F114" s="34"/>
      <c r="G114" s="34"/>
      <c r="H114" s="34"/>
      <c r="I114" s="31">
        <v>11</v>
      </c>
      <c r="J114" s="31">
        <v>11.5</v>
      </c>
      <c r="K114" s="31"/>
      <c r="L114" s="37"/>
      <c r="M114"/>
      <c r="N114"/>
      <c r="O114"/>
      <c r="P114"/>
      <c r="Q114" s="22"/>
      <c r="R114" s="22"/>
      <c r="S114" s="22"/>
      <c r="T114" s="22"/>
      <c r="U114" s="28"/>
      <c r="V114" s="28"/>
      <c r="W114" s="28"/>
      <c r="X114" s="29"/>
    </row>
    <row r="115" spans="1:24" s="27" customFormat="1" ht="15">
      <c r="A115" s="30">
        <v>109</v>
      </c>
      <c r="B115" s="21" t="s">
        <v>173</v>
      </c>
      <c r="C115" s="21" t="s">
        <v>174</v>
      </c>
      <c r="D115" s="21" t="s">
        <v>175</v>
      </c>
      <c r="E115" s="34"/>
      <c r="F115" s="34"/>
      <c r="G115" s="34"/>
      <c r="H115" s="34"/>
      <c r="I115" s="31">
        <v>27.5</v>
      </c>
      <c r="J115" s="31">
        <v>11</v>
      </c>
      <c r="K115" s="31"/>
      <c r="L115" s="37"/>
      <c r="M115"/>
      <c r="N115"/>
      <c r="O115"/>
      <c r="P115"/>
      <c r="Q115" s="22"/>
      <c r="R115" s="22"/>
      <c r="S115" s="22"/>
      <c r="T115" s="22"/>
      <c r="U115" s="28"/>
      <c r="V115" s="28"/>
      <c r="W115" s="28"/>
      <c r="X115" s="29"/>
    </row>
    <row r="116" spans="1:24" s="27" customFormat="1" ht="15">
      <c r="A116" s="30">
        <v>110</v>
      </c>
      <c r="B116" s="21" t="s">
        <v>67</v>
      </c>
      <c r="C116" s="21" t="s">
        <v>44</v>
      </c>
      <c r="D116" s="21" t="s">
        <v>118</v>
      </c>
      <c r="E116" s="34"/>
      <c r="F116" s="34"/>
      <c r="G116" s="34"/>
      <c r="H116" s="34"/>
      <c r="I116" s="31">
        <v>10</v>
      </c>
      <c r="J116" s="31">
        <v>12</v>
      </c>
      <c r="K116" s="31"/>
      <c r="L116" s="37"/>
      <c r="M116"/>
      <c r="N116"/>
      <c r="O116"/>
      <c r="P116"/>
      <c r="Q116" s="22"/>
      <c r="R116" s="22"/>
      <c r="S116" s="22"/>
      <c r="T116" s="22"/>
      <c r="U116" s="28"/>
      <c r="V116" s="28"/>
      <c r="W116" s="28"/>
      <c r="X116" s="29"/>
    </row>
    <row r="117" spans="1:24" s="27" customFormat="1" ht="15">
      <c r="A117" s="30">
        <v>111</v>
      </c>
      <c r="B117" s="21" t="s">
        <v>78</v>
      </c>
      <c r="C117" s="23" t="s">
        <v>79</v>
      </c>
      <c r="D117" s="21" t="s">
        <v>80</v>
      </c>
      <c r="E117" s="34"/>
      <c r="F117" s="34"/>
      <c r="G117" s="34"/>
      <c r="H117" s="34"/>
      <c r="I117" s="31">
        <v>25</v>
      </c>
      <c r="J117" s="31">
        <v>15</v>
      </c>
      <c r="K117" s="31"/>
      <c r="L117" s="37"/>
      <c r="M117"/>
      <c r="N117"/>
      <c r="O117"/>
      <c r="P117"/>
      <c r="Q117" s="22"/>
      <c r="R117" s="22"/>
      <c r="S117" s="22"/>
      <c r="T117" s="22"/>
      <c r="U117" s="28"/>
      <c r="V117" s="28"/>
      <c r="W117" s="28"/>
      <c r="X117" s="29"/>
    </row>
    <row r="118" spans="1:24" s="27" customFormat="1" ht="15">
      <c r="A118" s="30">
        <v>112</v>
      </c>
      <c r="B118" s="21" t="s">
        <v>87</v>
      </c>
      <c r="C118" s="21" t="s">
        <v>151</v>
      </c>
      <c r="D118" s="21" t="s">
        <v>152</v>
      </c>
      <c r="E118" s="34"/>
      <c r="F118" s="34"/>
      <c r="G118" s="34"/>
      <c r="H118" s="34"/>
      <c r="I118" s="31">
        <v>27.6</v>
      </c>
      <c r="J118" s="31">
        <v>14</v>
      </c>
      <c r="K118" s="31"/>
      <c r="L118" s="37"/>
      <c r="M118"/>
      <c r="N118"/>
      <c r="O118"/>
      <c r="P118"/>
      <c r="Q118" s="22"/>
      <c r="R118" s="22"/>
      <c r="S118" s="22"/>
      <c r="T118" s="22"/>
      <c r="U118" s="28"/>
      <c r="V118" s="28"/>
      <c r="W118" s="28"/>
      <c r="X118" s="29"/>
    </row>
    <row r="119" spans="1:24" s="27" customFormat="1" ht="15">
      <c r="A119" s="30">
        <v>113</v>
      </c>
      <c r="B119" s="21" t="s">
        <v>30</v>
      </c>
      <c r="C119" s="21" t="s">
        <v>176</v>
      </c>
      <c r="D119" s="21" t="s">
        <v>177</v>
      </c>
      <c r="E119" s="34"/>
      <c r="F119" s="34"/>
      <c r="G119" s="34"/>
      <c r="H119" s="34"/>
      <c r="I119" s="31">
        <v>11.1</v>
      </c>
      <c r="J119" s="31">
        <v>10.5</v>
      </c>
      <c r="K119" s="31"/>
      <c r="L119" s="37"/>
      <c r="M119"/>
      <c r="N119"/>
      <c r="O119"/>
      <c r="P119"/>
      <c r="Q119" s="22"/>
      <c r="R119" s="22"/>
      <c r="S119" s="22"/>
      <c r="T119" s="22"/>
      <c r="U119" s="28"/>
      <c r="V119" s="28"/>
      <c r="W119" s="28"/>
      <c r="X119" s="29"/>
    </row>
    <row r="120" spans="1:24" s="27" customFormat="1" ht="15">
      <c r="A120" s="30">
        <v>114</v>
      </c>
      <c r="B120" s="21" t="s">
        <v>20</v>
      </c>
      <c r="C120" s="21" t="s">
        <v>178</v>
      </c>
      <c r="D120" s="21" t="s">
        <v>179</v>
      </c>
      <c r="E120" s="34"/>
      <c r="F120" s="34"/>
      <c r="G120" s="34"/>
      <c r="H120" s="34"/>
      <c r="I120" s="31">
        <v>14.1</v>
      </c>
      <c r="J120" s="31">
        <v>12.5</v>
      </c>
      <c r="K120" s="31"/>
      <c r="L120" s="37"/>
      <c r="M120"/>
      <c r="N120"/>
      <c r="O120"/>
      <c r="P120"/>
      <c r="Q120" s="22"/>
      <c r="R120" s="22"/>
      <c r="S120" s="22"/>
      <c r="T120" s="22"/>
      <c r="U120" s="28"/>
      <c r="V120" s="28"/>
      <c r="W120" s="28"/>
      <c r="X120" s="29"/>
    </row>
    <row r="121" spans="1:24" s="27" customFormat="1" ht="15">
      <c r="A121" s="30">
        <v>115</v>
      </c>
      <c r="B121" s="21" t="s">
        <v>69</v>
      </c>
      <c r="C121" s="21" t="s">
        <v>36</v>
      </c>
      <c r="D121" s="21" t="s">
        <v>144</v>
      </c>
      <c r="E121" s="34"/>
      <c r="F121" s="34"/>
      <c r="G121" s="34"/>
      <c r="H121" s="34"/>
      <c r="I121" s="31">
        <v>49</v>
      </c>
      <c r="J121" s="31">
        <v>19</v>
      </c>
      <c r="K121" s="31"/>
      <c r="L121" s="37"/>
      <c r="M121"/>
      <c r="N121"/>
      <c r="O121"/>
      <c r="P121"/>
      <c r="Q121" s="22"/>
      <c r="R121" s="22"/>
      <c r="S121" s="22"/>
      <c r="T121" s="22"/>
      <c r="U121" s="28"/>
      <c r="V121" s="28"/>
      <c r="W121" s="28"/>
      <c r="X121" s="29"/>
    </row>
    <row r="122" spans="1:24" s="27" customFormat="1" ht="15">
      <c r="A122" s="30">
        <v>116</v>
      </c>
      <c r="B122" s="21" t="s">
        <v>25</v>
      </c>
      <c r="C122" s="21" t="s">
        <v>98</v>
      </c>
      <c r="D122" s="21" t="s">
        <v>99</v>
      </c>
      <c r="E122" s="34"/>
      <c r="F122" s="34"/>
      <c r="G122" s="34"/>
      <c r="H122" s="34"/>
      <c r="I122" s="31">
        <v>13.5</v>
      </c>
      <c r="J122" s="31">
        <v>10</v>
      </c>
      <c r="K122" s="31"/>
      <c r="L122" s="37"/>
      <c r="M122"/>
      <c r="N122"/>
      <c r="O122"/>
      <c r="P122"/>
      <c r="Q122" s="22"/>
      <c r="R122" s="22"/>
      <c r="S122" s="22"/>
      <c r="T122" s="22"/>
      <c r="U122" s="28"/>
      <c r="V122" s="28"/>
      <c r="W122" s="28"/>
      <c r="X122" s="29"/>
    </row>
    <row r="123" spans="1:24" s="27" customFormat="1" ht="15">
      <c r="A123" s="30">
        <v>117</v>
      </c>
      <c r="B123" s="21" t="s">
        <v>69</v>
      </c>
      <c r="C123" s="21" t="s">
        <v>73</v>
      </c>
      <c r="D123" s="21" t="s">
        <v>74</v>
      </c>
      <c r="E123" s="34"/>
      <c r="F123" s="34"/>
      <c r="G123" s="34"/>
      <c r="H123" s="34"/>
      <c r="I123" s="31">
        <v>45.6</v>
      </c>
      <c r="J123" s="31">
        <v>18.5</v>
      </c>
      <c r="K123" s="31"/>
      <c r="L123" s="37"/>
      <c r="M123"/>
      <c r="N123"/>
      <c r="O123"/>
      <c r="P123"/>
      <c r="Q123" s="22"/>
      <c r="R123" s="22"/>
      <c r="S123" s="22"/>
      <c r="T123" s="22"/>
      <c r="U123" s="28"/>
      <c r="V123" s="28"/>
      <c r="W123" s="28"/>
      <c r="X123" s="29"/>
    </row>
    <row r="124" spans="1:24" s="27" customFormat="1" ht="15">
      <c r="A124" s="30">
        <v>118</v>
      </c>
      <c r="B124" s="21" t="s">
        <v>18</v>
      </c>
      <c r="C124" s="21" t="s">
        <v>34</v>
      </c>
      <c r="D124" s="21" t="s">
        <v>180</v>
      </c>
      <c r="E124" s="34"/>
      <c r="F124" s="34"/>
      <c r="G124" s="34"/>
      <c r="H124" s="34"/>
      <c r="I124" s="31">
        <v>14</v>
      </c>
      <c r="J124" s="31">
        <v>13.5</v>
      </c>
      <c r="K124" s="31"/>
      <c r="L124" s="37"/>
      <c r="M124"/>
      <c r="N124"/>
      <c r="O124"/>
      <c r="P124"/>
      <c r="Q124" s="22"/>
      <c r="R124" s="22"/>
      <c r="S124" s="22"/>
      <c r="T124" s="22"/>
      <c r="U124" s="28"/>
      <c r="V124" s="28"/>
      <c r="W124" s="28"/>
      <c r="X124" s="29"/>
    </row>
    <row r="125" spans="1:24" s="27" customFormat="1" ht="15">
      <c r="A125" s="30">
        <v>119</v>
      </c>
      <c r="B125" s="21" t="s">
        <v>29</v>
      </c>
      <c r="C125" s="21" t="s">
        <v>145</v>
      </c>
      <c r="D125" s="21" t="s">
        <v>146</v>
      </c>
      <c r="E125" s="34"/>
      <c r="F125" s="34"/>
      <c r="G125" s="34"/>
      <c r="H125" s="34"/>
      <c r="I125" s="31">
        <v>10.5</v>
      </c>
      <c r="J125" s="31">
        <v>10.5</v>
      </c>
      <c r="K125" s="31"/>
      <c r="L125" s="37"/>
      <c r="M125"/>
      <c r="N125"/>
      <c r="O125"/>
      <c r="P125"/>
      <c r="Q125" s="22"/>
      <c r="R125" s="22"/>
      <c r="S125" s="22"/>
      <c r="T125" s="22"/>
      <c r="U125" s="28"/>
      <c r="V125" s="28"/>
      <c r="W125" s="28"/>
      <c r="X125" s="29"/>
    </row>
    <row r="126" spans="1:24" s="27" customFormat="1" ht="15">
      <c r="A126" s="30">
        <v>120</v>
      </c>
      <c r="B126" s="21" t="s">
        <v>17</v>
      </c>
      <c r="C126" s="21" t="s">
        <v>81</v>
      </c>
      <c r="D126" s="21" t="s">
        <v>82</v>
      </c>
      <c r="E126" s="34"/>
      <c r="F126" s="34"/>
      <c r="G126" s="34"/>
      <c r="H126" s="34"/>
      <c r="I126" s="31">
        <v>15.7</v>
      </c>
      <c r="J126" s="31">
        <v>9.5</v>
      </c>
      <c r="K126" s="31"/>
      <c r="L126" s="37"/>
      <c r="M126"/>
      <c r="N126"/>
      <c r="O126"/>
      <c r="P126"/>
      <c r="Q126" s="22"/>
      <c r="R126" s="22"/>
      <c r="S126" s="22"/>
      <c r="T126" s="22"/>
      <c r="U126" s="28"/>
      <c r="V126" s="28"/>
      <c r="W126" s="28"/>
      <c r="X126" s="29"/>
    </row>
    <row r="127" spans="1:24" s="27" customFormat="1" ht="15">
      <c r="A127" s="30">
        <v>121</v>
      </c>
      <c r="B127" s="21" t="s">
        <v>20</v>
      </c>
      <c r="C127" s="23" t="s">
        <v>19</v>
      </c>
      <c r="D127" s="21" t="s">
        <v>52</v>
      </c>
      <c r="E127" s="34"/>
      <c r="F127" s="34"/>
      <c r="G127" s="34"/>
      <c r="H127" s="34"/>
      <c r="I127" s="31">
        <v>28.2</v>
      </c>
      <c r="J127" s="31">
        <v>12</v>
      </c>
      <c r="K127" s="31"/>
      <c r="L127" s="37"/>
      <c r="M127"/>
      <c r="N127"/>
      <c r="O127"/>
      <c r="P127"/>
      <c r="Q127" s="22"/>
      <c r="R127" s="22"/>
      <c r="S127" s="22"/>
      <c r="T127" s="22"/>
      <c r="U127" s="28"/>
      <c r="V127" s="28"/>
      <c r="W127" s="28"/>
      <c r="X127" s="29"/>
    </row>
    <row r="128" spans="1:24" s="27" customFormat="1" ht="15">
      <c r="A128" s="30">
        <v>122</v>
      </c>
      <c r="B128" s="21" t="s">
        <v>87</v>
      </c>
      <c r="C128" s="21" t="s">
        <v>116</v>
      </c>
      <c r="D128" s="21" t="s">
        <v>117</v>
      </c>
      <c r="E128" s="34"/>
      <c r="F128" s="34"/>
      <c r="G128" s="34"/>
      <c r="H128" s="34"/>
      <c r="I128" s="31">
        <v>32</v>
      </c>
      <c r="J128" s="31">
        <v>17</v>
      </c>
      <c r="K128" s="31"/>
      <c r="L128" s="37"/>
      <c r="M128"/>
      <c r="N128"/>
      <c r="O128"/>
      <c r="P128"/>
      <c r="Q128" s="22"/>
      <c r="R128" s="22"/>
      <c r="S128" s="22"/>
      <c r="T128" s="22"/>
      <c r="U128" s="28"/>
      <c r="V128" s="28"/>
      <c r="W128" s="28"/>
      <c r="X128" s="29"/>
    </row>
    <row r="129" spans="1:24" s="27" customFormat="1" ht="15">
      <c r="A129" s="30">
        <v>123</v>
      </c>
      <c r="B129" s="21" t="s">
        <v>25</v>
      </c>
      <c r="C129" s="21" t="s">
        <v>24</v>
      </c>
      <c r="D129" s="21" t="s">
        <v>94</v>
      </c>
      <c r="E129" s="34"/>
      <c r="F129" s="34"/>
      <c r="G129" s="34"/>
      <c r="H129" s="34"/>
      <c r="I129" s="31">
        <v>10.2</v>
      </c>
      <c r="J129" s="31">
        <v>7</v>
      </c>
      <c r="K129" s="31"/>
      <c r="L129" s="37"/>
      <c r="M129"/>
      <c r="N129"/>
      <c r="O129"/>
      <c r="P129"/>
      <c r="Q129" s="22"/>
      <c r="R129" s="22"/>
      <c r="S129" s="22"/>
      <c r="T129" s="22"/>
      <c r="U129" s="28"/>
      <c r="V129" s="28"/>
      <c r="W129" s="28"/>
      <c r="X129" s="29"/>
    </row>
    <row r="130" spans="1:24" s="27" customFormat="1" ht="15">
      <c r="A130" s="30">
        <v>124</v>
      </c>
      <c r="B130" s="21" t="s">
        <v>75</v>
      </c>
      <c r="C130" s="21" t="s">
        <v>92</v>
      </c>
      <c r="D130" s="21" t="s">
        <v>93</v>
      </c>
      <c r="E130" s="34"/>
      <c r="F130" s="34"/>
      <c r="G130" s="34"/>
      <c r="H130" s="34"/>
      <c r="I130" s="31">
        <v>11.9</v>
      </c>
      <c r="J130" s="31">
        <v>8.5</v>
      </c>
      <c r="K130" s="31"/>
      <c r="L130" s="37"/>
      <c r="M130"/>
      <c r="N130"/>
      <c r="O130"/>
      <c r="P130"/>
      <c r="Q130" s="22"/>
      <c r="R130" s="22"/>
      <c r="S130" s="22"/>
      <c r="T130" s="22"/>
      <c r="U130" s="28"/>
      <c r="V130" s="28"/>
      <c r="W130" s="28"/>
      <c r="X130" s="29"/>
    </row>
    <row r="131" spans="1:24" s="27" customFormat="1" ht="15">
      <c r="A131" s="30">
        <v>125</v>
      </c>
      <c r="B131" s="21" t="s">
        <v>156</v>
      </c>
      <c r="C131" s="21" t="s">
        <v>157</v>
      </c>
      <c r="D131" s="21" t="s">
        <v>158</v>
      </c>
      <c r="E131" s="34"/>
      <c r="F131" s="34"/>
      <c r="G131" s="34"/>
      <c r="H131" s="34"/>
      <c r="I131" s="31">
        <v>10.2</v>
      </c>
      <c r="J131" s="31">
        <v>9.5</v>
      </c>
      <c r="K131" s="31"/>
      <c r="L131" s="37"/>
      <c r="M131"/>
      <c r="N131"/>
      <c r="O131"/>
      <c r="P131"/>
      <c r="Q131" s="22"/>
      <c r="R131" s="22"/>
      <c r="S131" s="22"/>
      <c r="T131" s="22"/>
      <c r="U131" s="28"/>
      <c r="V131" s="28"/>
      <c r="W131" s="28"/>
      <c r="X131" s="29"/>
    </row>
    <row r="132" spans="1:24" s="27" customFormat="1" ht="15">
      <c r="A132" s="30">
        <v>126</v>
      </c>
      <c r="B132" s="21" t="s">
        <v>75</v>
      </c>
      <c r="C132" s="21" t="s">
        <v>92</v>
      </c>
      <c r="D132" s="21" t="s">
        <v>181</v>
      </c>
      <c r="E132" s="34"/>
      <c r="F132" s="34"/>
      <c r="G132" s="34"/>
      <c r="H132" s="34"/>
      <c r="I132" s="31">
        <v>11.7</v>
      </c>
      <c r="J132" s="31">
        <v>9</v>
      </c>
      <c r="K132" s="31"/>
      <c r="L132" s="37"/>
      <c r="M132"/>
      <c r="N132"/>
      <c r="O132"/>
      <c r="P132"/>
      <c r="Q132" s="22"/>
      <c r="R132" s="22"/>
      <c r="S132" s="22"/>
      <c r="T132" s="22"/>
      <c r="U132" s="28"/>
      <c r="V132" s="28"/>
      <c r="W132" s="28"/>
      <c r="X132" s="29"/>
    </row>
    <row r="133" spans="1:24" s="27" customFormat="1" ht="15">
      <c r="A133" s="30">
        <v>127</v>
      </c>
      <c r="B133" s="21" t="s">
        <v>78</v>
      </c>
      <c r="C133" s="23" t="s">
        <v>79</v>
      </c>
      <c r="D133" s="21" t="s">
        <v>80</v>
      </c>
      <c r="E133" s="34"/>
      <c r="F133" s="34"/>
      <c r="G133" s="34"/>
      <c r="H133" s="34"/>
      <c r="I133" s="31">
        <v>16.5</v>
      </c>
      <c r="J133" s="31">
        <v>8.5</v>
      </c>
      <c r="K133" s="31"/>
      <c r="L133" s="37"/>
      <c r="M133"/>
      <c r="N133"/>
      <c r="O133"/>
      <c r="P133"/>
      <c r="Q133" s="22"/>
      <c r="R133" s="22"/>
      <c r="S133" s="22"/>
      <c r="T133" s="22"/>
      <c r="U133" s="28"/>
      <c r="V133" s="28"/>
      <c r="W133" s="28"/>
      <c r="X133" s="29"/>
    </row>
    <row r="134" spans="1:24" s="27" customFormat="1" ht="15">
      <c r="A134" s="30">
        <v>128</v>
      </c>
      <c r="B134" s="21" t="s">
        <v>87</v>
      </c>
      <c r="C134" s="23" t="s">
        <v>138</v>
      </c>
      <c r="D134" s="21" t="s">
        <v>139</v>
      </c>
      <c r="E134" s="34"/>
      <c r="F134" s="34"/>
      <c r="G134" s="34"/>
      <c r="H134" s="34"/>
      <c r="I134" s="31">
        <v>48.5</v>
      </c>
      <c r="J134" s="31">
        <v>18</v>
      </c>
      <c r="K134" s="31"/>
      <c r="L134" s="37"/>
      <c r="M134"/>
      <c r="N134"/>
      <c r="O134"/>
      <c r="P134"/>
      <c r="Q134" s="22"/>
      <c r="R134" s="22"/>
      <c r="S134" s="22"/>
      <c r="T134" s="22"/>
      <c r="U134" s="28"/>
      <c r="V134" s="28"/>
      <c r="W134" s="28"/>
      <c r="X134" s="29"/>
    </row>
    <row r="135" spans="1:24" s="27" customFormat="1" ht="15">
      <c r="A135" s="30">
        <v>129</v>
      </c>
      <c r="B135" s="21" t="s">
        <v>100</v>
      </c>
      <c r="C135" s="21" t="s">
        <v>101</v>
      </c>
      <c r="D135" s="21" t="s">
        <v>102</v>
      </c>
      <c r="E135" s="34"/>
      <c r="F135" s="34"/>
      <c r="G135" s="34"/>
      <c r="H135" s="34"/>
      <c r="I135" s="31">
        <v>18</v>
      </c>
      <c r="J135" s="31">
        <v>14</v>
      </c>
      <c r="K135" s="31"/>
      <c r="L135" s="37"/>
      <c r="M135"/>
      <c r="N135"/>
      <c r="O135"/>
      <c r="P135"/>
      <c r="Q135" s="22"/>
      <c r="R135" s="22"/>
      <c r="S135" s="22"/>
      <c r="T135" s="22"/>
      <c r="U135" s="28"/>
      <c r="V135" s="28"/>
      <c r="W135" s="28"/>
      <c r="X135" s="29"/>
    </row>
    <row r="136" spans="1:24" s="27" customFormat="1" ht="15">
      <c r="A136" s="30">
        <v>130</v>
      </c>
      <c r="B136" s="21" t="s">
        <v>78</v>
      </c>
      <c r="C136" s="26" t="s">
        <v>79</v>
      </c>
      <c r="D136" s="21" t="s">
        <v>182</v>
      </c>
      <c r="E136" s="34"/>
      <c r="F136" s="34"/>
      <c r="G136" s="34"/>
      <c r="H136" s="34"/>
      <c r="I136" s="31">
        <v>11.6</v>
      </c>
      <c r="J136" s="31">
        <v>12.5</v>
      </c>
      <c r="K136" s="31"/>
      <c r="L136" s="37"/>
      <c r="M136"/>
      <c r="N136"/>
      <c r="O136"/>
      <c r="P136"/>
      <c r="Q136" s="22"/>
      <c r="R136" s="22"/>
      <c r="S136" s="22"/>
      <c r="T136" s="22"/>
      <c r="U136" s="28"/>
      <c r="V136" s="28"/>
      <c r="W136" s="28"/>
      <c r="X136" s="29"/>
    </row>
    <row r="137" spans="1:24" s="27" customFormat="1" ht="15">
      <c r="A137" s="30">
        <v>131</v>
      </c>
      <c r="B137" s="21" t="s">
        <v>67</v>
      </c>
      <c r="C137" s="21" t="s">
        <v>128</v>
      </c>
      <c r="D137" s="21" t="s">
        <v>183</v>
      </c>
      <c r="E137" s="34"/>
      <c r="F137" s="34"/>
      <c r="G137" s="34"/>
      <c r="H137" s="34"/>
      <c r="I137" s="31">
        <v>23.7</v>
      </c>
      <c r="J137" s="31">
        <v>12.5</v>
      </c>
      <c r="K137" s="31"/>
      <c r="L137" s="37"/>
      <c r="M137"/>
      <c r="N137"/>
      <c r="O137"/>
      <c r="P137"/>
      <c r="Q137" s="22"/>
      <c r="R137" s="22"/>
      <c r="S137" s="22"/>
      <c r="T137" s="22"/>
      <c r="U137" s="28"/>
      <c r="V137" s="28"/>
      <c r="W137" s="28"/>
      <c r="X137" s="29"/>
    </row>
    <row r="138" spans="1:24" s="27" customFormat="1" ht="15">
      <c r="A138" s="30">
        <v>132</v>
      </c>
      <c r="B138" s="21" t="s">
        <v>87</v>
      </c>
      <c r="C138" s="23" t="s">
        <v>138</v>
      </c>
      <c r="D138" s="21" t="s">
        <v>139</v>
      </c>
      <c r="E138" s="34"/>
      <c r="F138" s="34"/>
      <c r="G138" s="34"/>
      <c r="H138" s="34"/>
      <c r="I138" s="31">
        <v>22.9</v>
      </c>
      <c r="J138" s="31">
        <v>13.5</v>
      </c>
      <c r="K138" s="31"/>
      <c r="L138" s="37"/>
      <c r="M138"/>
      <c r="N138"/>
      <c r="O138"/>
      <c r="P138"/>
      <c r="Q138" s="22"/>
      <c r="R138" s="22"/>
      <c r="S138" s="22"/>
      <c r="T138" s="22"/>
      <c r="U138" s="28"/>
      <c r="V138" s="28"/>
      <c r="W138" s="28"/>
      <c r="X138" s="29"/>
    </row>
    <row r="139" spans="1:24" s="27" customFormat="1" ht="15">
      <c r="A139" s="30">
        <v>133</v>
      </c>
      <c r="B139" s="21" t="s">
        <v>30</v>
      </c>
      <c r="C139" s="21" t="s">
        <v>167</v>
      </c>
      <c r="D139" s="21" t="s">
        <v>168</v>
      </c>
      <c r="E139" s="34"/>
      <c r="F139" s="34"/>
      <c r="G139" s="34"/>
      <c r="H139" s="34"/>
      <c r="I139" s="31">
        <v>10.7</v>
      </c>
      <c r="J139" s="31">
        <v>9.5</v>
      </c>
      <c r="K139" s="31"/>
      <c r="L139" s="37"/>
      <c r="M139"/>
      <c r="N139"/>
      <c r="O139"/>
      <c r="P139"/>
      <c r="Q139" s="22"/>
      <c r="R139" s="22"/>
      <c r="S139" s="22"/>
      <c r="T139" s="22"/>
      <c r="U139" s="28"/>
      <c r="V139" s="28"/>
      <c r="W139" s="28"/>
      <c r="X139" s="29"/>
    </row>
    <row r="140" spans="1:24" s="27" customFormat="1" ht="15">
      <c r="A140" s="30">
        <v>134</v>
      </c>
      <c r="B140" s="21" t="s">
        <v>163</v>
      </c>
      <c r="C140" s="21" t="s">
        <v>46</v>
      </c>
      <c r="D140" s="21" t="s">
        <v>45</v>
      </c>
      <c r="E140" s="34"/>
      <c r="F140" s="34"/>
      <c r="G140" s="34"/>
      <c r="H140" s="34"/>
      <c r="I140" s="31">
        <v>40.9</v>
      </c>
      <c r="J140" s="31">
        <v>17</v>
      </c>
      <c r="K140" s="31"/>
      <c r="L140" s="37"/>
      <c r="M140"/>
      <c r="N140"/>
      <c r="O140"/>
      <c r="P140"/>
      <c r="Q140" s="22"/>
      <c r="R140" s="22"/>
      <c r="S140" s="22"/>
      <c r="T140" s="22"/>
      <c r="U140" s="28"/>
      <c r="V140" s="28"/>
      <c r="W140" s="28"/>
      <c r="X140" s="29"/>
    </row>
    <row r="141" spans="1:24" s="27" customFormat="1" ht="15">
      <c r="A141" s="30">
        <v>135</v>
      </c>
      <c r="B141" s="21" t="s">
        <v>25</v>
      </c>
      <c r="C141" s="21" t="s">
        <v>24</v>
      </c>
      <c r="D141" s="21" t="s">
        <v>94</v>
      </c>
      <c r="E141" s="34"/>
      <c r="F141" s="34"/>
      <c r="G141" s="34"/>
      <c r="H141" s="34"/>
      <c r="I141" s="31">
        <v>14</v>
      </c>
      <c r="J141" s="31">
        <v>9</v>
      </c>
      <c r="K141" s="31"/>
      <c r="L141" s="37"/>
      <c r="M141"/>
      <c r="N141"/>
      <c r="O141"/>
      <c r="P141"/>
      <c r="Q141" s="22"/>
      <c r="R141" s="22"/>
      <c r="S141" s="22"/>
      <c r="T141" s="22"/>
      <c r="U141" s="28"/>
      <c r="V141" s="28"/>
      <c r="W141" s="28"/>
      <c r="X141" s="29"/>
    </row>
    <row r="142" spans="1:24" s="27" customFormat="1" ht="15">
      <c r="A142" s="30">
        <v>136</v>
      </c>
      <c r="B142" s="21" t="s">
        <v>17</v>
      </c>
      <c r="C142" s="21" t="s">
        <v>81</v>
      </c>
      <c r="D142" s="21" t="s">
        <v>82</v>
      </c>
      <c r="E142" s="34"/>
      <c r="F142" s="34"/>
      <c r="G142" s="34"/>
      <c r="H142" s="34"/>
      <c r="I142" s="31">
        <v>25.5</v>
      </c>
      <c r="J142" s="31">
        <v>20</v>
      </c>
      <c r="K142" s="31"/>
      <c r="L142" s="37"/>
      <c r="M142"/>
      <c r="N142"/>
      <c r="O142"/>
      <c r="P142"/>
      <c r="Q142" s="22"/>
      <c r="R142" s="22"/>
      <c r="S142" s="22"/>
      <c r="T142" s="22"/>
      <c r="U142" s="28"/>
      <c r="V142" s="28"/>
      <c r="W142" s="28"/>
      <c r="X142" s="29"/>
    </row>
    <row r="143" spans="1:24" s="27" customFormat="1" ht="15">
      <c r="A143" s="30">
        <v>137</v>
      </c>
      <c r="B143" s="21" t="s">
        <v>17</v>
      </c>
      <c r="C143" s="21" t="s">
        <v>81</v>
      </c>
      <c r="D143" s="21" t="s">
        <v>82</v>
      </c>
      <c r="E143" s="34"/>
      <c r="F143" s="34"/>
      <c r="G143" s="34"/>
      <c r="H143" s="34"/>
      <c r="I143" s="31">
        <v>26</v>
      </c>
      <c r="J143" s="31">
        <v>19.5</v>
      </c>
      <c r="K143" s="31"/>
      <c r="L143" s="37"/>
      <c r="M143"/>
      <c r="N143"/>
      <c r="O143"/>
      <c r="P143"/>
      <c r="Q143" s="22"/>
      <c r="R143" s="22"/>
      <c r="S143" s="22"/>
      <c r="T143" s="22"/>
      <c r="U143" s="28"/>
      <c r="V143" s="28"/>
      <c r="W143" s="28"/>
      <c r="X143" s="29"/>
    </row>
    <row r="144" spans="1:24" s="27" customFormat="1" ht="15">
      <c r="A144" s="30">
        <v>138</v>
      </c>
      <c r="B144" s="21" t="s">
        <v>87</v>
      </c>
      <c r="C144" s="21" t="s">
        <v>123</v>
      </c>
      <c r="D144" s="21" t="s">
        <v>124</v>
      </c>
      <c r="E144" s="34"/>
      <c r="F144" s="34"/>
      <c r="G144" s="34"/>
      <c r="H144" s="34"/>
      <c r="I144" s="31">
        <v>31.6</v>
      </c>
      <c r="J144" s="31">
        <v>15</v>
      </c>
      <c r="K144" s="31"/>
      <c r="L144" s="37"/>
      <c r="M144"/>
      <c r="N144"/>
      <c r="O144"/>
      <c r="P144"/>
      <c r="Q144" s="22"/>
      <c r="R144" s="22"/>
      <c r="S144" s="22"/>
      <c r="T144" s="22"/>
      <c r="U144" s="28"/>
      <c r="V144" s="28"/>
      <c r="W144" s="28"/>
      <c r="X144" s="29"/>
    </row>
    <row r="145" spans="1:24" s="27" customFormat="1" ht="15">
      <c r="A145" s="30">
        <v>139</v>
      </c>
      <c r="B145" s="21" t="s">
        <v>87</v>
      </c>
      <c r="C145" s="21" t="s">
        <v>116</v>
      </c>
      <c r="D145" s="21" t="s">
        <v>117</v>
      </c>
      <c r="E145" s="34"/>
      <c r="F145" s="34"/>
      <c r="G145" s="34"/>
      <c r="H145" s="34"/>
      <c r="I145" s="31">
        <v>14.3</v>
      </c>
      <c r="J145" s="31">
        <v>10.5</v>
      </c>
      <c r="K145" s="31"/>
      <c r="L145" s="37"/>
      <c r="M145"/>
      <c r="N145"/>
      <c r="O145"/>
      <c r="P145"/>
      <c r="Q145" s="22"/>
      <c r="R145" s="22"/>
      <c r="S145" s="22"/>
      <c r="T145" s="22"/>
      <c r="U145" s="28"/>
      <c r="V145" s="28"/>
      <c r="W145" s="28"/>
      <c r="X145" s="29"/>
    </row>
    <row r="146" spans="1:24" s="27" customFormat="1" ht="15">
      <c r="A146" s="30">
        <v>140</v>
      </c>
      <c r="B146" s="21" t="s">
        <v>173</v>
      </c>
      <c r="C146" s="21" t="s">
        <v>174</v>
      </c>
      <c r="D146" s="21" t="s">
        <v>175</v>
      </c>
      <c r="E146" s="34"/>
      <c r="F146" s="34"/>
      <c r="G146" s="34"/>
      <c r="H146" s="34"/>
      <c r="I146" s="31">
        <v>20.3</v>
      </c>
      <c r="J146" s="31">
        <v>13</v>
      </c>
      <c r="K146" s="31"/>
      <c r="L146" s="37"/>
      <c r="M146"/>
      <c r="N146"/>
      <c r="O146"/>
      <c r="P146"/>
      <c r="Q146" s="22"/>
      <c r="R146" s="22"/>
      <c r="S146" s="22"/>
      <c r="T146" s="22"/>
      <c r="U146" s="28"/>
      <c r="V146" s="28"/>
      <c r="W146" s="28"/>
      <c r="X146" s="29"/>
    </row>
    <row r="147" spans="1:24" s="27" customFormat="1" ht="15">
      <c r="A147" s="30">
        <v>141</v>
      </c>
      <c r="B147" s="21" t="s">
        <v>83</v>
      </c>
      <c r="C147" s="21" t="s">
        <v>84</v>
      </c>
      <c r="D147" s="21" t="s">
        <v>85</v>
      </c>
      <c r="E147" s="34"/>
      <c r="F147" s="34"/>
      <c r="G147" s="34"/>
      <c r="H147" s="34"/>
      <c r="I147" s="31">
        <v>16.5</v>
      </c>
      <c r="J147" s="31">
        <v>12</v>
      </c>
      <c r="K147" s="31"/>
      <c r="L147" s="37"/>
      <c r="M147"/>
      <c r="N147"/>
      <c r="O147"/>
      <c r="P147"/>
      <c r="Q147" s="22"/>
      <c r="R147" s="22"/>
      <c r="S147" s="22"/>
      <c r="T147" s="22"/>
      <c r="U147" s="28"/>
      <c r="V147" s="28"/>
      <c r="W147" s="28"/>
      <c r="X147" s="29"/>
    </row>
    <row r="148" spans="1:24" s="27" customFormat="1" ht="15">
      <c r="A148" s="30">
        <v>142</v>
      </c>
      <c r="B148" s="21" t="s">
        <v>83</v>
      </c>
      <c r="C148" s="21" t="s">
        <v>84</v>
      </c>
      <c r="D148" s="21" t="s">
        <v>85</v>
      </c>
      <c r="E148" s="34"/>
      <c r="F148" s="34"/>
      <c r="G148" s="34"/>
      <c r="H148" s="34"/>
      <c r="I148" s="31">
        <v>25.5</v>
      </c>
      <c r="J148" s="31">
        <v>14</v>
      </c>
      <c r="K148" s="31"/>
      <c r="L148" s="37"/>
      <c r="M148"/>
      <c r="N148"/>
      <c r="O148"/>
      <c r="P148"/>
      <c r="Q148" s="22"/>
      <c r="R148" s="22"/>
      <c r="S148" s="22"/>
      <c r="T148" s="22"/>
      <c r="U148" s="28"/>
      <c r="V148" s="28"/>
      <c r="W148" s="28"/>
      <c r="X148" s="29"/>
    </row>
    <row r="149" spans="1:24" s="27" customFormat="1" ht="15">
      <c r="A149" s="30">
        <v>143</v>
      </c>
      <c r="B149" s="21" t="s">
        <v>87</v>
      </c>
      <c r="C149" s="21" t="s">
        <v>87</v>
      </c>
      <c r="D149" s="21" t="s">
        <v>184</v>
      </c>
      <c r="E149" s="34"/>
      <c r="F149" s="34"/>
      <c r="G149" s="34"/>
      <c r="H149" s="34"/>
      <c r="I149" s="31">
        <v>19</v>
      </c>
      <c r="J149" s="31">
        <v>8.5</v>
      </c>
      <c r="K149" s="31"/>
      <c r="L149" s="37"/>
      <c r="M149"/>
      <c r="N149"/>
      <c r="O149"/>
      <c r="P149"/>
      <c r="Q149" s="22"/>
      <c r="R149" s="22"/>
      <c r="S149" s="22"/>
      <c r="T149" s="22"/>
      <c r="U149" s="28"/>
      <c r="V149" s="28"/>
      <c r="W149" s="28"/>
      <c r="X149" s="29"/>
    </row>
    <row r="150" spans="1:24" s="27" customFormat="1" ht="15">
      <c r="A150" s="30">
        <v>144</v>
      </c>
      <c r="B150" s="21" t="s">
        <v>134</v>
      </c>
      <c r="C150" s="21" t="s">
        <v>135</v>
      </c>
      <c r="D150" s="21" t="s">
        <v>136</v>
      </c>
      <c r="E150" s="34"/>
      <c r="F150" s="34"/>
      <c r="G150" s="34"/>
      <c r="H150" s="34"/>
      <c r="I150" s="31">
        <v>10.2</v>
      </c>
      <c r="J150" s="31">
        <v>10.5</v>
      </c>
      <c r="K150" s="31"/>
      <c r="L150" s="37"/>
      <c r="M150"/>
      <c r="N150"/>
      <c r="O150"/>
      <c r="P150"/>
      <c r="Q150" s="22"/>
      <c r="R150" s="22"/>
      <c r="S150" s="22"/>
      <c r="T150" s="22"/>
      <c r="U150" s="28"/>
      <c r="V150" s="28"/>
      <c r="W150" s="28"/>
      <c r="X150" s="29"/>
    </row>
    <row r="151" spans="1:24" s="27" customFormat="1" ht="15">
      <c r="A151" s="30">
        <v>145</v>
      </c>
      <c r="B151" s="21" t="s">
        <v>33</v>
      </c>
      <c r="C151" s="23" t="s">
        <v>109</v>
      </c>
      <c r="D151" s="21" t="s">
        <v>110</v>
      </c>
      <c r="E151" s="34"/>
      <c r="F151" s="34"/>
      <c r="G151" s="34"/>
      <c r="H151" s="34"/>
      <c r="I151" s="31">
        <v>11.2</v>
      </c>
      <c r="J151" s="31">
        <v>11</v>
      </c>
      <c r="K151" s="31"/>
      <c r="L151" s="37"/>
      <c r="M151"/>
      <c r="N151"/>
      <c r="O151"/>
      <c r="P151"/>
      <c r="Q151" s="22"/>
      <c r="R151" s="22"/>
      <c r="S151" s="22"/>
      <c r="T151" s="22"/>
      <c r="U151" s="28"/>
      <c r="V151" s="28"/>
      <c r="W151" s="28"/>
      <c r="X151" s="29"/>
    </row>
    <row r="152" spans="1:24" s="27" customFormat="1" ht="15">
      <c r="A152" s="30">
        <v>146</v>
      </c>
      <c r="B152" s="21" t="s">
        <v>87</v>
      </c>
      <c r="C152" s="21" t="s">
        <v>88</v>
      </c>
      <c r="D152" s="21" t="s">
        <v>89</v>
      </c>
      <c r="E152" s="34"/>
      <c r="F152" s="34"/>
      <c r="G152" s="34"/>
      <c r="H152" s="34"/>
      <c r="I152" s="31">
        <v>11.1</v>
      </c>
      <c r="J152" s="31">
        <v>7.5</v>
      </c>
      <c r="K152" s="31"/>
      <c r="L152" s="37"/>
      <c r="M152"/>
      <c r="N152"/>
      <c r="O152"/>
      <c r="P152"/>
      <c r="Q152" s="22"/>
      <c r="R152" s="22"/>
      <c r="S152" s="22"/>
      <c r="T152" s="22"/>
      <c r="U152" s="28"/>
      <c r="V152" s="28"/>
      <c r="W152" s="28"/>
      <c r="X152" s="29"/>
    </row>
    <row r="153" spans="1:24" s="27" customFormat="1" ht="15">
      <c r="A153" s="30">
        <v>147</v>
      </c>
      <c r="B153" s="21" t="s">
        <v>100</v>
      </c>
      <c r="C153" s="21" t="s">
        <v>101</v>
      </c>
      <c r="D153" s="21" t="s">
        <v>102</v>
      </c>
      <c r="E153" s="34"/>
      <c r="F153" s="34"/>
      <c r="G153" s="34"/>
      <c r="H153" s="34"/>
      <c r="I153" s="31">
        <v>12.2</v>
      </c>
      <c r="J153" s="31">
        <v>12.5</v>
      </c>
      <c r="K153" s="31"/>
      <c r="L153" s="37"/>
      <c r="M153"/>
      <c r="N153"/>
      <c r="O153"/>
      <c r="P153"/>
      <c r="Q153" s="22"/>
      <c r="R153" s="22"/>
      <c r="S153" s="22"/>
      <c r="T153" s="22"/>
      <c r="U153" s="28"/>
      <c r="V153" s="28"/>
      <c r="W153" s="28"/>
      <c r="X153" s="29"/>
    </row>
    <row r="154" spans="1:24" s="27" customFormat="1" ht="15">
      <c r="A154" s="30">
        <v>148</v>
      </c>
      <c r="B154" s="21" t="s">
        <v>25</v>
      </c>
      <c r="C154" s="21" t="s">
        <v>24</v>
      </c>
      <c r="D154" s="21" t="s">
        <v>94</v>
      </c>
      <c r="E154" s="34"/>
      <c r="F154" s="34"/>
      <c r="G154" s="34"/>
      <c r="H154" s="34"/>
      <c r="I154" s="31">
        <v>14.5</v>
      </c>
      <c r="J154" s="31">
        <v>10.5</v>
      </c>
      <c r="K154" s="31"/>
      <c r="L154" s="37"/>
      <c r="M154"/>
      <c r="N154"/>
      <c r="O154"/>
      <c r="P154"/>
      <c r="Q154" s="22"/>
      <c r="R154" s="22"/>
      <c r="S154" s="22"/>
      <c r="T154" s="22"/>
      <c r="U154" s="28"/>
      <c r="V154" s="28"/>
      <c r="W154" s="28"/>
      <c r="X154" s="29"/>
    </row>
    <row r="155" spans="1:24" s="27" customFormat="1" ht="15">
      <c r="A155" s="30">
        <v>149</v>
      </c>
      <c r="B155" s="21" t="s">
        <v>87</v>
      </c>
      <c r="C155" s="21" t="s">
        <v>88</v>
      </c>
      <c r="D155" s="21" t="s">
        <v>89</v>
      </c>
      <c r="E155" s="34"/>
      <c r="F155" s="34"/>
      <c r="G155" s="34"/>
      <c r="H155" s="34"/>
      <c r="I155" s="31">
        <v>11.2</v>
      </c>
      <c r="J155" s="31">
        <v>9.5</v>
      </c>
      <c r="K155" s="31"/>
      <c r="L155" s="37"/>
      <c r="M155"/>
      <c r="N155"/>
      <c r="O155"/>
      <c r="P155"/>
      <c r="Q155" s="22"/>
      <c r="R155" s="22"/>
      <c r="S155" s="22"/>
      <c r="T155" s="22"/>
      <c r="U155" s="28"/>
      <c r="V155" s="28"/>
      <c r="W155" s="28"/>
      <c r="X155" s="29"/>
    </row>
    <row r="156" spans="1:24" s="27" customFormat="1" ht="15">
      <c r="A156" s="30">
        <v>150</v>
      </c>
      <c r="B156" s="21" t="s">
        <v>173</v>
      </c>
      <c r="C156" s="21" t="s">
        <v>185</v>
      </c>
      <c r="D156" s="21" t="s">
        <v>186</v>
      </c>
      <c r="E156" s="34"/>
      <c r="F156" s="34"/>
      <c r="G156" s="34"/>
      <c r="H156" s="34"/>
      <c r="I156" s="31">
        <v>17</v>
      </c>
      <c r="J156" s="31">
        <v>10</v>
      </c>
      <c r="K156" s="31"/>
      <c r="L156" s="37"/>
      <c r="M156"/>
      <c r="N156"/>
      <c r="O156"/>
      <c r="P156"/>
      <c r="Q156" s="22"/>
      <c r="R156" s="22"/>
      <c r="S156" s="22"/>
      <c r="T156" s="22"/>
      <c r="U156" s="28"/>
      <c r="V156" s="28"/>
      <c r="W156" s="28"/>
      <c r="X156" s="29"/>
    </row>
    <row r="157" spans="1:24" s="27" customFormat="1" ht="15">
      <c r="A157" s="30">
        <v>151</v>
      </c>
      <c r="B157" s="21" t="s">
        <v>30</v>
      </c>
      <c r="C157" s="21" t="s">
        <v>95</v>
      </c>
      <c r="D157" s="21" t="s">
        <v>96</v>
      </c>
      <c r="E157" s="34"/>
      <c r="F157" s="34"/>
      <c r="G157" s="34"/>
      <c r="H157" s="34"/>
      <c r="I157" s="31">
        <v>46.7</v>
      </c>
      <c r="J157" s="31">
        <v>19</v>
      </c>
      <c r="K157" s="31"/>
      <c r="L157" s="37"/>
      <c r="M157"/>
      <c r="N157"/>
      <c r="O157"/>
      <c r="P157"/>
      <c r="Q157" s="22"/>
      <c r="R157" s="22"/>
      <c r="S157" s="22"/>
      <c r="T157" s="22"/>
      <c r="U157" s="28"/>
      <c r="V157" s="28"/>
      <c r="W157" s="28"/>
      <c r="X157" s="29"/>
    </row>
    <row r="158" spans="1:24" s="27" customFormat="1" ht="15">
      <c r="A158" s="30">
        <v>152</v>
      </c>
      <c r="B158" s="21" t="s">
        <v>87</v>
      </c>
      <c r="C158" s="23" t="s">
        <v>138</v>
      </c>
      <c r="D158" s="21" t="s">
        <v>139</v>
      </c>
      <c r="E158" s="34"/>
      <c r="F158" s="34"/>
      <c r="G158" s="34"/>
      <c r="H158" s="34"/>
      <c r="I158" s="31">
        <v>11.4</v>
      </c>
      <c r="J158" s="31">
        <v>11</v>
      </c>
      <c r="K158" s="31"/>
      <c r="L158" s="37"/>
      <c r="M158"/>
      <c r="N158"/>
      <c r="O158"/>
      <c r="P158"/>
      <c r="Q158" s="22"/>
      <c r="R158" s="22"/>
      <c r="S158" s="22"/>
      <c r="T158" s="22"/>
      <c r="U158" s="28"/>
      <c r="V158" s="28"/>
      <c r="W158" s="28"/>
      <c r="X158" s="29"/>
    </row>
    <row r="159" spans="1:24" s="27" customFormat="1" ht="15">
      <c r="A159" s="30">
        <v>153</v>
      </c>
      <c r="B159" s="21" t="s">
        <v>67</v>
      </c>
      <c r="C159" s="21" t="s">
        <v>128</v>
      </c>
      <c r="D159" s="21" t="s">
        <v>183</v>
      </c>
      <c r="E159" s="34"/>
      <c r="F159" s="34"/>
      <c r="G159" s="34"/>
      <c r="H159" s="34"/>
      <c r="I159" s="31">
        <v>11.8</v>
      </c>
      <c r="J159" s="31">
        <v>10.5</v>
      </c>
      <c r="K159" s="31"/>
      <c r="L159" s="37"/>
      <c r="M159"/>
      <c r="N159"/>
      <c r="O159"/>
      <c r="P159"/>
      <c r="Q159" s="22"/>
      <c r="R159" s="22"/>
      <c r="S159" s="22"/>
      <c r="T159" s="22"/>
      <c r="U159" s="28"/>
      <c r="V159" s="28"/>
      <c r="W159" s="28"/>
      <c r="X159" s="29"/>
    </row>
    <row r="160" spans="1:24" s="27" customFormat="1" ht="15">
      <c r="A160" s="30">
        <v>154</v>
      </c>
      <c r="B160" s="21" t="s">
        <v>75</v>
      </c>
      <c r="C160" s="21" t="s">
        <v>92</v>
      </c>
      <c r="D160" s="21" t="s">
        <v>181</v>
      </c>
      <c r="E160" s="34"/>
      <c r="F160" s="34"/>
      <c r="G160" s="34"/>
      <c r="H160" s="34"/>
      <c r="I160" s="31">
        <v>17.4</v>
      </c>
      <c r="J160" s="31">
        <v>8.5</v>
      </c>
      <c r="K160" s="31"/>
      <c r="L160" s="37"/>
      <c r="M160"/>
      <c r="N160"/>
      <c r="O160"/>
      <c r="P160"/>
      <c r="Q160" s="22"/>
      <c r="R160" s="22"/>
      <c r="S160" s="22"/>
      <c r="T160" s="22"/>
      <c r="U160" s="28"/>
      <c r="V160" s="28"/>
      <c r="W160" s="28"/>
      <c r="X160" s="29"/>
    </row>
    <row r="161" spans="1:24" s="27" customFormat="1" ht="15">
      <c r="A161" s="30">
        <v>155</v>
      </c>
      <c r="B161" s="21" t="s">
        <v>67</v>
      </c>
      <c r="C161" s="21" t="s">
        <v>128</v>
      </c>
      <c r="D161" s="21" t="s">
        <v>129</v>
      </c>
      <c r="E161" s="34"/>
      <c r="F161" s="34"/>
      <c r="G161" s="34"/>
      <c r="H161" s="34"/>
      <c r="I161" s="31">
        <v>14.6</v>
      </c>
      <c r="J161" s="31">
        <v>12.5</v>
      </c>
      <c r="K161" s="31"/>
      <c r="L161" s="37"/>
      <c r="M161"/>
      <c r="N161"/>
      <c r="O161"/>
      <c r="P161"/>
      <c r="Q161" s="22"/>
      <c r="R161" s="22"/>
      <c r="S161" s="22"/>
      <c r="T161" s="22"/>
      <c r="U161" s="28"/>
      <c r="V161" s="28"/>
      <c r="W161" s="28"/>
      <c r="X161" s="29"/>
    </row>
    <row r="162" spans="1:24" s="27" customFormat="1" ht="15">
      <c r="A162" s="30">
        <v>156</v>
      </c>
      <c r="B162" s="21" t="s">
        <v>87</v>
      </c>
      <c r="C162" s="21" t="s">
        <v>116</v>
      </c>
      <c r="D162" s="21" t="s">
        <v>117</v>
      </c>
      <c r="E162" s="34"/>
      <c r="F162" s="34"/>
      <c r="G162" s="34"/>
      <c r="H162" s="34"/>
      <c r="I162" s="31">
        <v>15.6</v>
      </c>
      <c r="J162" s="31">
        <v>12</v>
      </c>
      <c r="K162" s="31"/>
      <c r="L162" s="37"/>
      <c r="M162"/>
      <c r="N162"/>
      <c r="O162"/>
      <c r="P162"/>
      <c r="Q162" s="22"/>
      <c r="R162" s="22"/>
      <c r="S162" s="22"/>
      <c r="T162" s="22"/>
      <c r="U162" s="28"/>
      <c r="V162" s="28"/>
      <c r="W162" s="28"/>
      <c r="X162" s="29"/>
    </row>
    <row r="163" spans="1:24" s="27" customFormat="1" ht="15">
      <c r="A163" s="30">
        <v>157</v>
      </c>
      <c r="B163" s="21" t="s">
        <v>25</v>
      </c>
      <c r="C163" s="21" t="s">
        <v>24</v>
      </c>
      <c r="D163" s="21" t="s">
        <v>94</v>
      </c>
      <c r="E163" s="34"/>
      <c r="F163" s="34"/>
      <c r="G163" s="34"/>
      <c r="H163" s="34"/>
      <c r="I163" s="31">
        <v>19.2</v>
      </c>
      <c r="J163" s="31">
        <v>12</v>
      </c>
      <c r="K163" s="31"/>
      <c r="L163" s="37"/>
      <c r="M163"/>
      <c r="N163"/>
      <c r="O163"/>
      <c r="P163"/>
      <c r="Q163" s="22"/>
      <c r="R163" s="22"/>
      <c r="S163" s="22"/>
      <c r="T163" s="22"/>
      <c r="U163" s="28"/>
      <c r="V163" s="28"/>
      <c r="W163" s="28"/>
      <c r="X163" s="29"/>
    </row>
    <row r="164" spans="1:24" s="27" customFormat="1" ht="15">
      <c r="A164" s="30">
        <v>158</v>
      </c>
      <c r="B164" s="21" t="s">
        <v>30</v>
      </c>
      <c r="C164" s="21" t="s">
        <v>95</v>
      </c>
      <c r="D164" s="21" t="s">
        <v>96</v>
      </c>
      <c r="E164" s="34"/>
      <c r="F164" s="34"/>
      <c r="G164" s="34"/>
      <c r="H164" s="34"/>
      <c r="I164" s="31">
        <v>55</v>
      </c>
      <c r="J164" s="31">
        <v>26.5</v>
      </c>
      <c r="K164" s="31"/>
      <c r="L164" s="37"/>
      <c r="M164"/>
      <c r="N164"/>
      <c r="O164"/>
      <c r="P164"/>
      <c r="Q164" s="22"/>
      <c r="R164" s="22"/>
      <c r="S164" s="22"/>
      <c r="T164" s="22"/>
      <c r="U164" s="28"/>
      <c r="V164" s="28"/>
      <c r="W164" s="28"/>
      <c r="X164" s="29"/>
    </row>
    <row r="165" spans="1:24" s="27" customFormat="1" ht="15">
      <c r="A165" s="30">
        <v>159</v>
      </c>
      <c r="B165" s="21" t="s">
        <v>87</v>
      </c>
      <c r="C165" s="21" t="s">
        <v>88</v>
      </c>
      <c r="D165" s="21" t="s">
        <v>89</v>
      </c>
      <c r="E165" s="34"/>
      <c r="F165" s="34"/>
      <c r="G165" s="34"/>
      <c r="H165" s="34"/>
      <c r="I165" s="31">
        <v>13.3</v>
      </c>
      <c r="J165" s="31">
        <v>11</v>
      </c>
      <c r="K165" s="31"/>
      <c r="L165" s="37"/>
      <c r="M165"/>
      <c r="N165"/>
      <c r="O165"/>
      <c r="P165"/>
      <c r="Q165" s="22"/>
      <c r="R165" s="22"/>
      <c r="S165" s="22"/>
      <c r="T165" s="22"/>
      <c r="U165" s="28"/>
      <c r="V165" s="28"/>
      <c r="W165" s="28"/>
      <c r="X165" s="29"/>
    </row>
    <row r="166" spans="1:24" s="27" customFormat="1" ht="15">
      <c r="A166" s="30">
        <v>160</v>
      </c>
      <c r="B166" s="21" t="s">
        <v>163</v>
      </c>
      <c r="C166" s="21" t="s">
        <v>46</v>
      </c>
      <c r="D166" s="21" t="s">
        <v>45</v>
      </c>
      <c r="E166" s="34"/>
      <c r="F166" s="34"/>
      <c r="G166" s="34"/>
      <c r="H166" s="34"/>
      <c r="I166" s="31">
        <v>16.5</v>
      </c>
      <c r="J166" s="31">
        <v>10</v>
      </c>
      <c r="K166" s="31"/>
      <c r="L166" s="37"/>
      <c r="M166"/>
      <c r="N166"/>
      <c r="O166"/>
      <c r="P166"/>
      <c r="Q166" s="22"/>
      <c r="R166" s="22"/>
      <c r="S166" s="22"/>
      <c r="T166" s="22"/>
      <c r="U166" s="28"/>
      <c r="V166" s="28"/>
      <c r="W166" s="28"/>
      <c r="X166" s="29"/>
    </row>
    <row r="167" spans="1:24" s="27" customFormat="1" ht="15">
      <c r="A167" s="30">
        <v>161</v>
      </c>
      <c r="B167" s="21" t="s">
        <v>173</v>
      </c>
      <c r="C167" s="21" t="s">
        <v>185</v>
      </c>
      <c r="D167" s="21" t="s">
        <v>187</v>
      </c>
      <c r="E167" s="34"/>
      <c r="F167" s="34"/>
      <c r="G167" s="34"/>
      <c r="H167" s="34"/>
      <c r="I167" s="31">
        <v>31.6</v>
      </c>
      <c r="J167" s="31">
        <v>14.5</v>
      </c>
      <c r="K167" s="31"/>
      <c r="L167" s="37"/>
      <c r="M167"/>
      <c r="N167"/>
      <c r="O167"/>
      <c r="P167"/>
      <c r="Q167" s="22"/>
      <c r="R167" s="22"/>
      <c r="S167" s="22"/>
      <c r="T167" s="22"/>
      <c r="U167" s="28"/>
      <c r="V167" s="28"/>
      <c r="W167" s="28"/>
      <c r="X167" s="29"/>
    </row>
    <row r="168" spans="1:24" s="27" customFormat="1" ht="15">
      <c r="A168" s="30">
        <v>162</v>
      </c>
      <c r="B168" s="21" t="s">
        <v>75</v>
      </c>
      <c r="C168" s="21" t="s">
        <v>76</v>
      </c>
      <c r="D168" s="21" t="s">
        <v>77</v>
      </c>
      <c r="E168" s="34"/>
      <c r="F168" s="34"/>
      <c r="G168" s="34"/>
      <c r="H168" s="34"/>
      <c r="I168" s="31">
        <v>10.8</v>
      </c>
      <c r="J168" s="31">
        <v>9</v>
      </c>
      <c r="K168" s="31"/>
      <c r="L168" s="37"/>
      <c r="M168"/>
      <c r="N168"/>
      <c r="O168"/>
      <c r="P168"/>
      <c r="Q168" s="22"/>
      <c r="R168" s="22"/>
      <c r="S168" s="22"/>
      <c r="T168" s="22"/>
      <c r="U168" s="28"/>
      <c r="V168" s="28"/>
      <c r="W168" s="28"/>
      <c r="X168" s="29"/>
    </row>
    <row r="169" spans="1:24" s="27" customFormat="1" ht="15">
      <c r="A169" s="30">
        <v>163</v>
      </c>
      <c r="B169" s="21" t="s">
        <v>67</v>
      </c>
      <c r="C169" s="21" t="s">
        <v>44</v>
      </c>
      <c r="D169" s="21" t="s">
        <v>118</v>
      </c>
      <c r="E169" s="34"/>
      <c r="F169" s="34"/>
      <c r="G169" s="34"/>
      <c r="H169" s="34"/>
      <c r="I169" s="31">
        <v>19.6</v>
      </c>
      <c r="J169" s="31">
        <v>9.5</v>
      </c>
      <c r="K169" s="31"/>
      <c r="L169" s="37"/>
      <c r="M169"/>
      <c r="N169"/>
      <c r="O169"/>
      <c r="P169"/>
      <c r="Q169" s="22"/>
      <c r="R169" s="22"/>
      <c r="S169" s="22"/>
      <c r="T169" s="22"/>
      <c r="U169" s="28"/>
      <c r="V169" s="28"/>
      <c r="W169" s="28"/>
      <c r="X169" s="29"/>
    </row>
    <row r="170" spans="1:24" s="27" customFormat="1" ht="15">
      <c r="A170" s="30">
        <v>164</v>
      </c>
      <c r="B170" s="21" t="s">
        <v>67</v>
      </c>
      <c r="C170" s="21" t="s">
        <v>44</v>
      </c>
      <c r="D170" s="21" t="s">
        <v>118</v>
      </c>
      <c r="E170" s="34"/>
      <c r="F170" s="34"/>
      <c r="G170" s="34"/>
      <c r="H170" s="34"/>
      <c r="I170" s="31">
        <v>16</v>
      </c>
      <c r="J170" s="31">
        <v>8.5</v>
      </c>
      <c r="K170" s="31"/>
      <c r="L170" s="37"/>
      <c r="M170"/>
      <c r="N170"/>
      <c r="O170"/>
      <c r="P170"/>
      <c r="Q170" s="22"/>
      <c r="R170" s="22"/>
      <c r="S170" s="22"/>
      <c r="T170" s="22"/>
      <c r="U170" s="28"/>
      <c r="V170" s="28"/>
      <c r="W170" s="28"/>
      <c r="X170" s="29"/>
    </row>
    <row r="171" spans="1:24" s="27" customFormat="1" ht="15">
      <c r="A171" s="30">
        <v>165</v>
      </c>
      <c r="B171" s="21" t="s">
        <v>67</v>
      </c>
      <c r="C171" s="21" t="s">
        <v>44</v>
      </c>
      <c r="D171" s="21" t="s">
        <v>118</v>
      </c>
      <c r="E171" s="34"/>
      <c r="F171" s="34"/>
      <c r="G171" s="34"/>
      <c r="H171" s="34"/>
      <c r="I171" s="31">
        <v>14.9</v>
      </c>
      <c r="J171" s="31">
        <v>10</v>
      </c>
      <c r="K171" s="31"/>
      <c r="L171" s="37"/>
      <c r="M171"/>
      <c r="N171"/>
      <c r="O171"/>
      <c r="P171"/>
      <c r="Q171" s="22"/>
      <c r="R171" s="22"/>
      <c r="S171" s="22"/>
      <c r="T171" s="22"/>
      <c r="U171" s="28"/>
      <c r="V171" s="28"/>
      <c r="W171" s="28"/>
      <c r="X171" s="29"/>
    </row>
    <row r="172" spans="1:24" s="27" customFormat="1" ht="15">
      <c r="A172" s="30">
        <v>166</v>
      </c>
      <c r="B172" s="21" t="s">
        <v>25</v>
      </c>
      <c r="C172" s="21" t="s">
        <v>24</v>
      </c>
      <c r="D172" s="21" t="s">
        <v>94</v>
      </c>
      <c r="E172" s="34"/>
      <c r="F172" s="34"/>
      <c r="G172" s="34"/>
      <c r="H172" s="34"/>
      <c r="I172" s="31">
        <v>12.4</v>
      </c>
      <c r="J172" s="31">
        <v>9</v>
      </c>
      <c r="K172" s="31"/>
      <c r="L172" s="37"/>
      <c r="M172"/>
      <c r="N172"/>
      <c r="O172"/>
      <c r="P172"/>
      <c r="Q172" s="22"/>
      <c r="R172" s="22"/>
      <c r="S172" s="22"/>
      <c r="T172" s="22"/>
      <c r="U172" s="28"/>
      <c r="V172" s="28"/>
      <c r="W172" s="28"/>
      <c r="X172" s="29"/>
    </row>
    <row r="173" spans="1:24" s="27" customFormat="1" ht="15">
      <c r="A173" s="30">
        <v>167</v>
      </c>
      <c r="B173" s="21" t="s">
        <v>69</v>
      </c>
      <c r="C173" s="21" t="s">
        <v>36</v>
      </c>
      <c r="D173" s="21" t="s">
        <v>144</v>
      </c>
      <c r="E173" s="34"/>
      <c r="F173" s="34"/>
      <c r="G173" s="34"/>
      <c r="H173" s="34"/>
      <c r="I173" s="31">
        <v>31</v>
      </c>
      <c r="J173" s="31">
        <v>10.5</v>
      </c>
      <c r="K173" s="31"/>
      <c r="L173" s="37"/>
      <c r="M173"/>
      <c r="N173"/>
      <c r="O173"/>
      <c r="P173"/>
      <c r="Q173" s="22"/>
      <c r="R173" s="22"/>
      <c r="S173" s="22"/>
      <c r="T173" s="22"/>
      <c r="U173" s="28"/>
      <c r="V173" s="28"/>
      <c r="W173" s="28"/>
      <c r="X173" s="29"/>
    </row>
    <row r="174" spans="1:24" s="27" customFormat="1" ht="15">
      <c r="A174" s="30">
        <v>168</v>
      </c>
      <c r="B174" s="21" t="s">
        <v>30</v>
      </c>
      <c r="C174" s="21" t="s">
        <v>188</v>
      </c>
      <c r="D174" s="21" t="s">
        <v>189</v>
      </c>
      <c r="E174" s="34"/>
      <c r="F174" s="34"/>
      <c r="G174" s="34"/>
      <c r="H174" s="34"/>
      <c r="I174" s="31">
        <v>10.7</v>
      </c>
      <c r="J174" s="31">
        <v>7</v>
      </c>
      <c r="K174" s="31"/>
      <c r="L174" s="37"/>
      <c r="M174"/>
      <c r="N174"/>
      <c r="O174"/>
      <c r="P174"/>
      <c r="Q174" s="22"/>
      <c r="R174" s="22"/>
      <c r="S174" s="22"/>
      <c r="T174" s="22"/>
      <c r="U174" s="28"/>
      <c r="V174" s="28"/>
      <c r="W174" s="28"/>
      <c r="X174" s="29"/>
    </row>
    <row r="175" spans="1:24" s="27" customFormat="1" ht="15">
      <c r="A175" s="30">
        <v>169</v>
      </c>
      <c r="B175" s="21" t="s">
        <v>87</v>
      </c>
      <c r="C175" s="21" t="s">
        <v>116</v>
      </c>
      <c r="D175" s="21" t="s">
        <v>117</v>
      </c>
      <c r="E175" s="34"/>
      <c r="F175" s="34"/>
      <c r="G175" s="34"/>
      <c r="H175" s="34"/>
      <c r="I175" s="31">
        <v>15.7</v>
      </c>
      <c r="J175" s="31">
        <v>10</v>
      </c>
      <c r="K175" s="31"/>
      <c r="L175" s="37"/>
      <c r="M175"/>
      <c r="N175"/>
      <c r="O175"/>
      <c r="P175"/>
      <c r="Q175" s="22"/>
      <c r="R175" s="22"/>
      <c r="S175" s="22"/>
      <c r="T175" s="22"/>
      <c r="U175" s="28"/>
      <c r="V175" s="28"/>
      <c r="W175" s="28"/>
      <c r="X175" s="29"/>
    </row>
    <row r="176" spans="1:24" s="27" customFormat="1" ht="15">
      <c r="A176" s="30">
        <v>170</v>
      </c>
      <c r="B176" s="21" t="s">
        <v>18</v>
      </c>
      <c r="C176" s="21" t="s">
        <v>34</v>
      </c>
      <c r="D176" s="21" t="s">
        <v>97</v>
      </c>
      <c r="E176" s="34"/>
      <c r="F176" s="34"/>
      <c r="G176" s="34"/>
      <c r="H176" s="34"/>
      <c r="I176" s="31">
        <v>26.6</v>
      </c>
      <c r="J176" s="31">
        <v>12</v>
      </c>
      <c r="K176" s="31"/>
      <c r="L176" s="37"/>
      <c r="M176"/>
      <c r="N176"/>
      <c r="O176"/>
      <c r="P176"/>
      <c r="Q176" s="22"/>
      <c r="R176" s="22"/>
      <c r="S176" s="22"/>
      <c r="T176" s="22"/>
      <c r="U176" s="28"/>
      <c r="V176" s="28"/>
      <c r="W176" s="28"/>
      <c r="X176" s="29"/>
    </row>
    <row r="177" spans="1:24" s="27" customFormat="1" ht="15">
      <c r="A177" s="30">
        <v>171</v>
      </c>
      <c r="B177" s="21" t="s">
        <v>67</v>
      </c>
      <c r="C177" s="21" t="s">
        <v>128</v>
      </c>
      <c r="D177" s="21" t="s">
        <v>129</v>
      </c>
      <c r="E177" s="34"/>
      <c r="F177" s="34"/>
      <c r="G177" s="34"/>
      <c r="H177" s="34"/>
      <c r="I177" s="31">
        <v>30.2</v>
      </c>
      <c r="J177" s="31">
        <v>14</v>
      </c>
      <c r="K177" s="31"/>
      <c r="L177" s="37"/>
      <c r="M177"/>
      <c r="N177"/>
      <c r="O177"/>
      <c r="P177"/>
      <c r="Q177" s="22"/>
      <c r="R177" s="22"/>
      <c r="S177" s="22"/>
      <c r="T177" s="22"/>
      <c r="U177" s="28"/>
      <c r="V177" s="28"/>
      <c r="W177" s="28"/>
      <c r="X177" s="29"/>
    </row>
    <row r="178" spans="1:24" s="27" customFormat="1" ht="15">
      <c r="A178" s="30">
        <v>172</v>
      </c>
      <c r="B178" s="21" t="s">
        <v>87</v>
      </c>
      <c r="C178" s="23" t="s">
        <v>138</v>
      </c>
      <c r="D178" s="21" t="s">
        <v>139</v>
      </c>
      <c r="E178" s="34"/>
      <c r="F178" s="34"/>
      <c r="G178" s="34"/>
      <c r="H178" s="34"/>
      <c r="I178" s="31">
        <v>23.2</v>
      </c>
      <c r="J178" s="31">
        <v>14.5</v>
      </c>
      <c r="K178" s="31"/>
      <c r="L178" s="37"/>
      <c r="M178"/>
      <c r="N178"/>
      <c r="O178"/>
      <c r="P178"/>
      <c r="Q178" s="22"/>
      <c r="R178" s="22"/>
      <c r="S178" s="22"/>
      <c r="T178" s="22"/>
      <c r="U178" s="28"/>
      <c r="V178" s="28"/>
      <c r="W178" s="28"/>
      <c r="X178" s="29"/>
    </row>
    <row r="179" spans="1:24" s="27" customFormat="1" ht="15">
      <c r="A179" s="30">
        <v>173</v>
      </c>
      <c r="B179" s="21" t="s">
        <v>69</v>
      </c>
      <c r="C179" s="21" t="s">
        <v>36</v>
      </c>
      <c r="D179" s="21" t="s">
        <v>144</v>
      </c>
      <c r="E179" s="34"/>
      <c r="F179" s="34"/>
      <c r="G179" s="34"/>
      <c r="H179" s="34"/>
      <c r="I179" s="31">
        <v>15.7</v>
      </c>
      <c r="J179" s="31">
        <v>10</v>
      </c>
      <c r="K179" s="31"/>
      <c r="L179" s="37"/>
      <c r="M179"/>
      <c r="N179"/>
      <c r="O179"/>
      <c r="P179"/>
      <c r="Q179" s="22"/>
      <c r="R179" s="22"/>
      <c r="S179" s="22"/>
      <c r="T179" s="22"/>
      <c r="U179" s="28"/>
      <c r="V179" s="28"/>
      <c r="W179" s="28"/>
      <c r="X179" s="29"/>
    </row>
    <row r="180" spans="1:24" s="27" customFormat="1" ht="15">
      <c r="A180" s="30">
        <v>174</v>
      </c>
      <c r="B180" s="21" t="s">
        <v>156</v>
      </c>
      <c r="C180" s="21" t="s">
        <v>157</v>
      </c>
      <c r="D180" s="21" t="s">
        <v>158</v>
      </c>
      <c r="E180" s="34"/>
      <c r="F180" s="34"/>
      <c r="G180" s="34"/>
      <c r="H180" s="34"/>
      <c r="I180" s="31">
        <v>12.6</v>
      </c>
      <c r="J180" s="31">
        <v>7</v>
      </c>
      <c r="K180" s="31"/>
      <c r="L180" s="37"/>
      <c r="M180"/>
      <c r="N180"/>
      <c r="O180"/>
      <c r="P180"/>
      <c r="Q180" s="22"/>
      <c r="R180" s="22"/>
      <c r="S180" s="22"/>
      <c r="T180" s="22"/>
      <c r="U180" s="28"/>
      <c r="V180" s="28"/>
      <c r="W180" s="28"/>
      <c r="X180" s="29"/>
    </row>
    <row r="181" spans="1:24" s="27" customFormat="1" ht="15">
      <c r="A181" s="30">
        <v>175</v>
      </c>
      <c r="B181" s="21" t="s">
        <v>87</v>
      </c>
      <c r="C181" s="21" t="s">
        <v>116</v>
      </c>
      <c r="D181" s="21" t="s">
        <v>117</v>
      </c>
      <c r="E181" s="34"/>
      <c r="F181" s="34"/>
      <c r="G181" s="34"/>
      <c r="H181" s="34"/>
      <c r="I181" s="31">
        <v>11.2</v>
      </c>
      <c r="J181" s="31">
        <v>7.5</v>
      </c>
      <c r="K181" s="31"/>
      <c r="L181" s="37"/>
      <c r="M181"/>
      <c r="N181"/>
      <c r="O181"/>
      <c r="P181"/>
      <c r="Q181" s="22"/>
      <c r="R181" s="22"/>
      <c r="S181" s="22"/>
      <c r="T181" s="22"/>
      <c r="U181" s="28"/>
      <c r="V181" s="28"/>
      <c r="W181" s="28"/>
      <c r="X181" s="29"/>
    </row>
    <row r="182" spans="1:24" s="27" customFormat="1" ht="15">
      <c r="A182" s="30">
        <v>176</v>
      </c>
      <c r="B182" s="21" t="s">
        <v>87</v>
      </c>
      <c r="C182" s="21" t="s">
        <v>123</v>
      </c>
      <c r="D182" s="21" t="s">
        <v>124</v>
      </c>
      <c r="E182" s="34"/>
      <c r="F182" s="34"/>
      <c r="G182" s="34"/>
      <c r="H182" s="34"/>
      <c r="I182" s="31">
        <v>18.2</v>
      </c>
      <c r="J182" s="31">
        <v>11</v>
      </c>
      <c r="K182" s="31"/>
      <c r="L182" s="37"/>
      <c r="M182"/>
      <c r="N182"/>
      <c r="O182"/>
      <c r="P182"/>
      <c r="Q182" s="22"/>
      <c r="R182" s="22"/>
      <c r="S182" s="22"/>
      <c r="T182" s="22"/>
      <c r="U182" s="28"/>
      <c r="V182" s="28"/>
      <c r="W182" s="28"/>
      <c r="X182" s="29"/>
    </row>
    <row r="183" spans="1:24" s="27" customFormat="1" ht="15">
      <c r="A183" s="30">
        <v>177</v>
      </c>
      <c r="B183" s="21" t="s">
        <v>23</v>
      </c>
      <c r="C183" s="21" t="s">
        <v>131</v>
      </c>
      <c r="D183" s="21" t="s">
        <v>132</v>
      </c>
      <c r="E183" s="34"/>
      <c r="F183" s="34"/>
      <c r="G183" s="34"/>
      <c r="H183" s="34"/>
      <c r="I183" s="31">
        <v>10.7</v>
      </c>
      <c r="J183" s="31">
        <v>9.5</v>
      </c>
      <c r="K183" s="31"/>
      <c r="L183" s="37"/>
      <c r="M183"/>
      <c r="N183"/>
      <c r="O183"/>
      <c r="P183"/>
      <c r="Q183" s="22"/>
      <c r="R183" s="22"/>
      <c r="S183" s="22"/>
      <c r="T183" s="22"/>
      <c r="U183" s="28"/>
      <c r="V183" s="28"/>
      <c r="W183" s="28"/>
      <c r="X183" s="29"/>
    </row>
    <row r="184" spans="1:24" s="27" customFormat="1" ht="15">
      <c r="A184" s="30">
        <v>178</v>
      </c>
      <c r="B184" s="21" t="s">
        <v>23</v>
      </c>
      <c r="C184" s="21" t="s">
        <v>131</v>
      </c>
      <c r="D184" s="21" t="s">
        <v>132</v>
      </c>
      <c r="E184" s="34"/>
      <c r="F184" s="34"/>
      <c r="G184" s="34"/>
      <c r="H184" s="34"/>
      <c r="I184" s="31">
        <v>29.6</v>
      </c>
      <c r="J184" s="31">
        <v>15</v>
      </c>
      <c r="K184" s="31"/>
      <c r="L184" s="37"/>
      <c r="M184"/>
      <c r="N184"/>
      <c r="O184"/>
      <c r="P184"/>
      <c r="Q184" s="22"/>
      <c r="R184" s="22"/>
      <c r="S184" s="22"/>
      <c r="T184" s="22"/>
      <c r="U184" s="28"/>
      <c r="V184" s="28"/>
      <c r="W184" s="28"/>
      <c r="X184" s="29"/>
    </row>
    <row r="185" spans="1:24" s="27" customFormat="1" ht="15">
      <c r="A185" s="30">
        <v>179</v>
      </c>
      <c r="B185" s="21" t="s">
        <v>87</v>
      </c>
      <c r="C185" s="21" t="s">
        <v>116</v>
      </c>
      <c r="D185" s="21" t="s">
        <v>117</v>
      </c>
      <c r="E185" s="34"/>
      <c r="F185" s="34"/>
      <c r="G185" s="34"/>
      <c r="H185" s="34"/>
      <c r="I185" s="31">
        <v>10.2</v>
      </c>
      <c r="J185" s="31">
        <v>9</v>
      </c>
      <c r="K185" s="31"/>
      <c r="L185" s="37"/>
      <c r="M185"/>
      <c r="N185"/>
      <c r="O185"/>
      <c r="P185"/>
      <c r="Q185" s="22"/>
      <c r="R185" s="22"/>
      <c r="S185" s="22"/>
      <c r="T185" s="22"/>
      <c r="U185" s="28"/>
      <c r="V185" s="28"/>
      <c r="W185" s="28"/>
      <c r="X185" s="29"/>
    </row>
    <row r="186" spans="1:24" s="27" customFormat="1" ht="15">
      <c r="A186" s="30">
        <v>180</v>
      </c>
      <c r="B186" s="21" t="s">
        <v>23</v>
      </c>
      <c r="C186" s="21" t="s">
        <v>131</v>
      </c>
      <c r="D186" s="21" t="s">
        <v>132</v>
      </c>
      <c r="E186" s="34"/>
      <c r="F186" s="34"/>
      <c r="G186" s="34"/>
      <c r="H186" s="34"/>
      <c r="I186" s="31">
        <v>22</v>
      </c>
      <c r="J186" s="31">
        <v>15.5</v>
      </c>
      <c r="K186" s="31"/>
      <c r="L186" s="37"/>
      <c r="M186"/>
      <c r="N186"/>
      <c r="O186"/>
      <c r="P186"/>
      <c r="Q186" s="22"/>
      <c r="R186" s="22"/>
      <c r="S186" s="22"/>
      <c r="T186" s="22"/>
      <c r="U186" s="28"/>
      <c r="V186" s="28"/>
      <c r="W186" s="28"/>
      <c r="X186" s="29"/>
    </row>
    <row r="187" spans="1:24" s="27" customFormat="1" ht="15">
      <c r="A187" s="30">
        <v>181</v>
      </c>
      <c r="B187" s="21" t="s">
        <v>87</v>
      </c>
      <c r="C187" s="21" t="s">
        <v>123</v>
      </c>
      <c r="D187" s="21" t="s">
        <v>124</v>
      </c>
      <c r="E187" s="34"/>
      <c r="F187" s="34"/>
      <c r="G187" s="34"/>
      <c r="H187" s="34"/>
      <c r="I187" s="31">
        <v>13</v>
      </c>
      <c r="J187" s="31">
        <v>10.5</v>
      </c>
      <c r="K187" s="31"/>
      <c r="L187" s="37"/>
      <c r="M187"/>
      <c r="N187"/>
      <c r="O187"/>
      <c r="P187"/>
      <c r="Q187" s="22"/>
      <c r="R187" s="22"/>
      <c r="S187" s="22"/>
      <c r="T187" s="22"/>
      <c r="U187" s="28"/>
      <c r="V187" s="28"/>
      <c r="W187" s="28"/>
      <c r="X187" s="29"/>
    </row>
    <row r="188" spans="1:24" s="27" customFormat="1" ht="15">
      <c r="A188" s="30">
        <v>182</v>
      </c>
      <c r="B188" s="21" t="s">
        <v>163</v>
      </c>
      <c r="C188" s="21" t="s">
        <v>164</v>
      </c>
      <c r="D188" s="21" t="s">
        <v>165</v>
      </c>
      <c r="E188" s="34"/>
      <c r="F188" s="34"/>
      <c r="G188" s="34"/>
      <c r="H188" s="34"/>
      <c r="I188" s="31">
        <v>12</v>
      </c>
      <c r="J188" s="31">
        <v>10</v>
      </c>
      <c r="K188" s="31"/>
      <c r="L188" s="37"/>
      <c r="M188"/>
      <c r="N188"/>
      <c r="O188"/>
      <c r="P188"/>
      <c r="Q188" s="22"/>
      <c r="R188" s="22"/>
      <c r="S188" s="22"/>
      <c r="T188" s="22"/>
      <c r="U188" s="28"/>
      <c r="V188" s="28"/>
      <c r="W188" s="28"/>
      <c r="X188" s="29"/>
    </row>
    <row r="189" spans="1:24" s="27" customFormat="1" ht="15">
      <c r="A189" s="30">
        <v>183</v>
      </c>
      <c r="B189" s="21" t="s">
        <v>69</v>
      </c>
      <c r="C189" s="21" t="s">
        <v>36</v>
      </c>
      <c r="D189" s="21" t="s">
        <v>144</v>
      </c>
      <c r="E189" s="34"/>
      <c r="F189" s="34"/>
      <c r="G189" s="34"/>
      <c r="H189" s="34"/>
      <c r="I189" s="31">
        <v>36.6</v>
      </c>
      <c r="J189" s="31">
        <v>12.5</v>
      </c>
      <c r="K189" s="31"/>
      <c r="L189" s="37"/>
      <c r="M189"/>
      <c r="N189"/>
      <c r="O189"/>
      <c r="P189"/>
      <c r="Q189" s="22"/>
      <c r="R189" s="22"/>
      <c r="S189" s="22"/>
      <c r="T189" s="22"/>
      <c r="U189" s="28"/>
      <c r="V189" s="28"/>
      <c r="W189" s="28"/>
      <c r="X189" s="29"/>
    </row>
    <row r="190" spans="1:24" s="27" customFormat="1" ht="15">
      <c r="A190" s="30">
        <v>184</v>
      </c>
      <c r="B190" s="21" t="s">
        <v>190</v>
      </c>
      <c r="C190" s="21" t="s">
        <v>191</v>
      </c>
      <c r="D190" s="21" t="s">
        <v>192</v>
      </c>
      <c r="E190" s="34"/>
      <c r="F190" s="34"/>
      <c r="G190" s="34"/>
      <c r="H190" s="34"/>
      <c r="I190" s="31">
        <v>10.3</v>
      </c>
      <c r="J190" s="31">
        <v>10</v>
      </c>
      <c r="K190" s="31"/>
      <c r="L190" s="37"/>
      <c r="M190"/>
      <c r="N190"/>
      <c r="O190"/>
      <c r="P190"/>
      <c r="Q190" s="22"/>
      <c r="R190" s="22"/>
      <c r="S190" s="22"/>
      <c r="T190" s="22"/>
      <c r="U190" s="28"/>
      <c r="V190" s="28"/>
      <c r="W190" s="28"/>
      <c r="X190" s="29"/>
    </row>
    <row r="191" spans="1:24" s="27" customFormat="1" ht="15">
      <c r="A191" s="30">
        <v>185</v>
      </c>
      <c r="B191" s="21" t="s">
        <v>18</v>
      </c>
      <c r="C191" s="21" t="s">
        <v>34</v>
      </c>
      <c r="D191" s="21" t="s">
        <v>180</v>
      </c>
      <c r="E191" s="34"/>
      <c r="F191" s="34"/>
      <c r="G191" s="34"/>
      <c r="H191" s="34"/>
      <c r="I191" s="31">
        <v>14.4</v>
      </c>
      <c r="J191" s="31">
        <v>9.5</v>
      </c>
      <c r="K191" s="31"/>
      <c r="L191" s="37"/>
      <c r="M191"/>
      <c r="N191"/>
      <c r="O191"/>
      <c r="P191"/>
      <c r="Q191" s="22"/>
      <c r="R191" s="22"/>
      <c r="S191" s="22"/>
      <c r="T191" s="22"/>
      <c r="U191" s="28"/>
      <c r="V191" s="28"/>
      <c r="W191" s="28"/>
      <c r="X191" s="29"/>
    </row>
    <row r="192" spans="1:24" s="27" customFormat="1" ht="15">
      <c r="A192" s="30">
        <v>186</v>
      </c>
      <c r="B192" s="21" t="s">
        <v>193</v>
      </c>
      <c r="C192" s="21" t="s">
        <v>194</v>
      </c>
      <c r="D192" s="21" t="s">
        <v>195</v>
      </c>
      <c r="E192" s="34"/>
      <c r="F192" s="34"/>
      <c r="G192" s="34"/>
      <c r="H192" s="34"/>
      <c r="I192" s="31">
        <v>10.8</v>
      </c>
      <c r="J192" s="31">
        <v>10</v>
      </c>
      <c r="K192" s="31"/>
      <c r="L192" s="37"/>
      <c r="M192"/>
      <c r="N192"/>
      <c r="O192"/>
      <c r="P192"/>
      <c r="Q192" s="22"/>
      <c r="R192" s="22"/>
      <c r="S192" s="22"/>
      <c r="T192" s="22"/>
      <c r="U192" s="28"/>
      <c r="V192" s="28"/>
      <c r="W192" s="28"/>
      <c r="X192" s="29"/>
    </row>
    <row r="193" spans="1:24" s="27" customFormat="1" ht="15">
      <c r="A193" s="30">
        <v>187</v>
      </c>
      <c r="B193" s="21" t="s">
        <v>67</v>
      </c>
      <c r="C193" s="21" t="s">
        <v>44</v>
      </c>
      <c r="D193" s="21" t="s">
        <v>196</v>
      </c>
      <c r="E193" s="34"/>
      <c r="F193" s="34"/>
      <c r="G193" s="34"/>
      <c r="H193" s="34"/>
      <c r="I193" s="31">
        <v>20.4</v>
      </c>
      <c r="J193" s="31">
        <v>12</v>
      </c>
      <c r="K193" s="31"/>
      <c r="L193" s="37"/>
      <c r="M193"/>
      <c r="N193"/>
      <c r="O193"/>
      <c r="P193"/>
      <c r="Q193" s="22"/>
      <c r="R193" s="22"/>
      <c r="S193" s="22"/>
      <c r="T193" s="22"/>
      <c r="U193" s="28"/>
      <c r="V193" s="28"/>
      <c r="W193" s="28"/>
      <c r="X193" s="29"/>
    </row>
    <row r="194" spans="1:24" s="27" customFormat="1" ht="15">
      <c r="A194" s="30">
        <v>188</v>
      </c>
      <c r="B194" s="21" t="s">
        <v>30</v>
      </c>
      <c r="C194" s="21" t="s">
        <v>95</v>
      </c>
      <c r="D194" s="21" t="s">
        <v>96</v>
      </c>
      <c r="E194" s="34"/>
      <c r="F194" s="34"/>
      <c r="G194" s="34"/>
      <c r="H194" s="34"/>
      <c r="I194" s="31">
        <v>20.3</v>
      </c>
      <c r="J194" s="31">
        <v>12</v>
      </c>
      <c r="K194" s="31"/>
      <c r="L194" s="37"/>
      <c r="M194"/>
      <c r="N194"/>
      <c r="O194"/>
      <c r="P194"/>
      <c r="Q194" s="22"/>
      <c r="R194" s="22"/>
      <c r="S194" s="22"/>
      <c r="T194" s="22"/>
      <c r="U194" s="28"/>
      <c r="V194" s="28"/>
      <c r="W194" s="28"/>
      <c r="X194" s="29"/>
    </row>
    <row r="195" spans="1:24" s="27" customFormat="1" ht="15">
      <c r="A195" s="30">
        <v>189</v>
      </c>
      <c r="B195" s="21" t="s">
        <v>173</v>
      </c>
      <c r="C195" s="21" t="s">
        <v>185</v>
      </c>
      <c r="D195" s="21" t="s">
        <v>187</v>
      </c>
      <c r="E195" s="34"/>
      <c r="F195" s="34"/>
      <c r="G195" s="34"/>
      <c r="H195" s="34"/>
      <c r="I195" s="31">
        <v>12.1</v>
      </c>
      <c r="J195" s="31">
        <v>9</v>
      </c>
      <c r="K195" s="31"/>
      <c r="L195" s="37"/>
      <c r="M195"/>
      <c r="N195"/>
      <c r="O195"/>
      <c r="P195"/>
      <c r="Q195" s="22"/>
      <c r="R195" s="22"/>
      <c r="S195" s="22"/>
      <c r="T195" s="22"/>
      <c r="U195" s="28"/>
      <c r="V195" s="28"/>
      <c r="W195" s="28"/>
      <c r="X195" s="29"/>
    </row>
    <row r="196" spans="1:24" s="27" customFormat="1" ht="15">
      <c r="A196" s="30">
        <v>190</v>
      </c>
      <c r="B196" s="21" t="s">
        <v>67</v>
      </c>
      <c r="C196" s="21" t="s">
        <v>44</v>
      </c>
      <c r="D196" s="21" t="s">
        <v>196</v>
      </c>
      <c r="E196" s="34"/>
      <c r="F196" s="34"/>
      <c r="G196" s="34"/>
      <c r="H196" s="34"/>
      <c r="I196" s="31">
        <v>11.4</v>
      </c>
      <c r="J196" s="31">
        <v>11</v>
      </c>
      <c r="K196" s="31"/>
      <c r="L196" s="37"/>
      <c r="M196"/>
      <c r="N196"/>
      <c r="O196"/>
      <c r="P196"/>
      <c r="Q196" s="22"/>
      <c r="R196" s="22"/>
      <c r="S196" s="22"/>
      <c r="T196" s="22"/>
      <c r="U196" s="28"/>
      <c r="V196" s="28"/>
      <c r="W196" s="28"/>
      <c r="X196" s="29"/>
    </row>
    <row r="197" spans="1:24" s="27" customFormat="1" ht="15">
      <c r="A197" s="30">
        <v>191</v>
      </c>
      <c r="B197" s="21" t="s">
        <v>69</v>
      </c>
      <c r="C197" s="21" t="s">
        <v>36</v>
      </c>
      <c r="D197" s="21" t="s">
        <v>144</v>
      </c>
      <c r="E197" s="34"/>
      <c r="F197" s="34"/>
      <c r="G197" s="34"/>
      <c r="H197" s="34"/>
      <c r="I197" s="31">
        <v>22.5</v>
      </c>
      <c r="J197" s="31">
        <v>14</v>
      </c>
      <c r="K197" s="31"/>
      <c r="L197" s="37"/>
      <c r="M197"/>
      <c r="N197"/>
      <c r="O197"/>
      <c r="P197"/>
      <c r="Q197" s="22"/>
      <c r="R197" s="22"/>
      <c r="S197" s="22"/>
      <c r="T197" s="22"/>
      <c r="U197" s="28"/>
      <c r="V197" s="28"/>
      <c r="W197" s="28"/>
      <c r="X197" s="29"/>
    </row>
    <row r="198" spans="1:24" s="27" customFormat="1" ht="15">
      <c r="A198" s="30">
        <v>192</v>
      </c>
      <c r="B198" s="21" t="s">
        <v>69</v>
      </c>
      <c r="C198" s="21" t="s">
        <v>36</v>
      </c>
      <c r="D198" s="21" t="s">
        <v>144</v>
      </c>
      <c r="E198" s="34"/>
      <c r="F198" s="34"/>
      <c r="G198" s="34"/>
      <c r="H198" s="34"/>
      <c r="I198" s="31">
        <v>21.3</v>
      </c>
      <c r="J198" s="31">
        <v>12.5</v>
      </c>
      <c r="K198" s="31"/>
      <c r="L198" s="37"/>
      <c r="M198"/>
      <c r="N198"/>
      <c r="O198"/>
      <c r="P198"/>
      <c r="Q198" s="22"/>
      <c r="R198" s="22"/>
      <c r="S198" s="22"/>
      <c r="T198" s="22"/>
      <c r="U198" s="28"/>
      <c r="V198" s="28"/>
      <c r="W198" s="28"/>
      <c r="X198" s="29"/>
    </row>
    <row r="199" spans="1:24" s="27" customFormat="1" ht="15">
      <c r="A199" s="30">
        <v>193</v>
      </c>
      <c r="B199" s="21" t="s">
        <v>18</v>
      </c>
      <c r="C199" s="21" t="s">
        <v>34</v>
      </c>
      <c r="D199" s="21" t="s">
        <v>180</v>
      </c>
      <c r="E199" s="34"/>
      <c r="F199" s="34"/>
      <c r="G199" s="34"/>
      <c r="H199" s="34"/>
      <c r="I199" s="31">
        <v>14.8</v>
      </c>
      <c r="J199" s="31">
        <v>10</v>
      </c>
      <c r="K199" s="31"/>
      <c r="L199" s="37"/>
      <c r="M199"/>
      <c r="N199"/>
      <c r="O199"/>
      <c r="P199"/>
      <c r="Q199" s="22"/>
      <c r="R199" s="22"/>
      <c r="S199" s="22"/>
      <c r="T199" s="22"/>
      <c r="U199" s="28"/>
      <c r="V199" s="28"/>
      <c r="W199" s="28"/>
      <c r="X199" s="29"/>
    </row>
    <row r="200" spans="1:24" s="27" customFormat="1" ht="15">
      <c r="A200" s="30">
        <v>194</v>
      </c>
      <c r="B200" s="21" t="s">
        <v>25</v>
      </c>
      <c r="C200" s="21" t="s">
        <v>24</v>
      </c>
      <c r="D200" s="21" t="s">
        <v>94</v>
      </c>
      <c r="E200" s="34"/>
      <c r="F200" s="34"/>
      <c r="G200" s="34"/>
      <c r="H200" s="34"/>
      <c r="I200" s="31">
        <v>10.1</v>
      </c>
      <c r="J200" s="31">
        <v>9</v>
      </c>
      <c r="K200" s="31"/>
      <c r="L200" s="37"/>
      <c r="M200"/>
      <c r="N200"/>
      <c r="O200"/>
      <c r="P200"/>
      <c r="Q200" s="22"/>
      <c r="R200" s="22"/>
      <c r="S200" s="22"/>
      <c r="T200" s="22"/>
      <c r="U200" s="28"/>
      <c r="V200" s="28"/>
      <c r="W200" s="28"/>
      <c r="X200" s="29"/>
    </row>
    <row r="201" spans="1:24" s="27" customFormat="1" ht="15">
      <c r="A201" s="30">
        <v>195</v>
      </c>
      <c r="B201" s="21" t="s">
        <v>23</v>
      </c>
      <c r="C201" s="21" t="s">
        <v>131</v>
      </c>
      <c r="D201" s="21" t="s">
        <v>132</v>
      </c>
      <c r="E201" s="34"/>
      <c r="F201" s="34"/>
      <c r="G201" s="34"/>
      <c r="H201" s="34"/>
      <c r="I201" s="31">
        <v>25</v>
      </c>
      <c r="J201" s="31">
        <v>14</v>
      </c>
      <c r="K201" s="31"/>
      <c r="L201" s="37"/>
      <c r="M201"/>
      <c r="N201"/>
      <c r="O201"/>
      <c r="P201"/>
      <c r="Q201" s="22"/>
      <c r="R201" s="22"/>
      <c r="S201" s="22"/>
      <c r="T201" s="22"/>
      <c r="U201" s="28"/>
      <c r="V201" s="28"/>
      <c r="W201" s="28"/>
      <c r="X201" s="29"/>
    </row>
    <row r="202" spans="1:24" s="27" customFormat="1" ht="15">
      <c r="A202" s="30">
        <v>196</v>
      </c>
      <c r="B202" s="21" t="s">
        <v>33</v>
      </c>
      <c r="C202" s="23" t="s">
        <v>197</v>
      </c>
      <c r="D202" s="21" t="s">
        <v>198</v>
      </c>
      <c r="E202" s="34"/>
      <c r="F202" s="34"/>
      <c r="G202" s="34"/>
      <c r="H202" s="34"/>
      <c r="I202" s="31">
        <v>27</v>
      </c>
      <c r="J202" s="31">
        <v>11.5</v>
      </c>
      <c r="K202" s="31"/>
      <c r="L202" s="37"/>
      <c r="M202"/>
      <c r="N202"/>
      <c r="O202"/>
      <c r="P202"/>
      <c r="Q202" s="22"/>
      <c r="R202" s="22"/>
      <c r="S202" s="22"/>
      <c r="T202" s="22"/>
      <c r="U202" s="28"/>
      <c r="V202" s="28"/>
      <c r="W202" s="28"/>
      <c r="X202" s="29"/>
    </row>
    <row r="203" spans="1:24" s="27" customFormat="1" ht="15">
      <c r="A203" s="30">
        <v>197</v>
      </c>
      <c r="B203" s="21" t="s">
        <v>33</v>
      </c>
      <c r="C203" s="23" t="s">
        <v>109</v>
      </c>
      <c r="D203" s="21" t="s">
        <v>110</v>
      </c>
      <c r="E203" s="34"/>
      <c r="F203" s="34"/>
      <c r="G203" s="34"/>
      <c r="H203" s="34"/>
      <c r="I203" s="31">
        <v>12.2</v>
      </c>
      <c r="J203" s="31">
        <v>8</v>
      </c>
      <c r="K203" s="31"/>
      <c r="L203" s="37"/>
      <c r="M203"/>
      <c r="N203"/>
      <c r="O203"/>
      <c r="P203"/>
      <c r="Q203" s="22"/>
      <c r="R203" s="22"/>
      <c r="S203" s="22"/>
      <c r="T203" s="22"/>
      <c r="U203" s="28"/>
      <c r="V203" s="28"/>
      <c r="W203" s="28"/>
      <c r="X203" s="29"/>
    </row>
    <row r="204" spans="1:24" s="27" customFormat="1" ht="15">
      <c r="A204" s="30">
        <v>198</v>
      </c>
      <c r="B204" s="21" t="s">
        <v>20</v>
      </c>
      <c r="C204" s="23" t="s">
        <v>125</v>
      </c>
      <c r="D204" s="21" t="s">
        <v>126</v>
      </c>
      <c r="E204" s="34"/>
      <c r="F204" s="34"/>
      <c r="G204" s="34"/>
      <c r="H204" s="34"/>
      <c r="I204" s="31">
        <v>26.7</v>
      </c>
      <c r="J204" s="31">
        <v>12</v>
      </c>
      <c r="K204" s="31"/>
      <c r="L204" s="37"/>
      <c r="M204"/>
      <c r="N204"/>
      <c r="O204"/>
      <c r="P204"/>
      <c r="Q204" s="22"/>
      <c r="R204" s="22"/>
      <c r="S204" s="22"/>
      <c r="T204" s="22"/>
      <c r="U204" s="28"/>
      <c r="V204" s="28"/>
      <c r="W204" s="28"/>
      <c r="X204" s="29"/>
    </row>
    <row r="205" spans="1:24" s="27" customFormat="1" ht="15">
      <c r="A205" s="30">
        <v>199</v>
      </c>
      <c r="B205" s="21" t="s">
        <v>67</v>
      </c>
      <c r="C205" s="23" t="s">
        <v>199</v>
      </c>
      <c r="D205" s="21" t="s">
        <v>200</v>
      </c>
      <c r="E205" s="34"/>
      <c r="F205" s="34"/>
      <c r="G205" s="34"/>
      <c r="H205" s="34"/>
      <c r="I205" s="31">
        <v>10.8</v>
      </c>
      <c r="J205" s="31">
        <v>9.5</v>
      </c>
      <c r="K205" s="31"/>
      <c r="L205" s="37"/>
      <c r="M205"/>
      <c r="N205"/>
      <c r="O205"/>
      <c r="P205"/>
      <c r="Q205" s="22"/>
      <c r="R205" s="22"/>
      <c r="S205" s="22"/>
      <c r="T205" s="22"/>
      <c r="U205" s="28"/>
      <c r="V205" s="28"/>
      <c r="W205" s="28"/>
      <c r="X205" s="29"/>
    </row>
    <row r="206" spans="1:24" s="27" customFormat="1" ht="15">
      <c r="A206" s="30">
        <v>200</v>
      </c>
      <c r="B206" s="21" t="s">
        <v>20</v>
      </c>
      <c r="C206" s="21" t="s">
        <v>106</v>
      </c>
      <c r="D206" s="21" t="s">
        <v>107</v>
      </c>
      <c r="E206" s="34"/>
      <c r="F206" s="34"/>
      <c r="G206" s="34"/>
      <c r="H206" s="34"/>
      <c r="I206" s="31">
        <v>23</v>
      </c>
      <c r="J206" s="31">
        <v>14</v>
      </c>
      <c r="K206" s="31"/>
      <c r="L206" s="37"/>
      <c r="M206"/>
      <c r="N206"/>
      <c r="O206"/>
      <c r="P206"/>
      <c r="Q206" s="22"/>
      <c r="R206" s="22"/>
      <c r="S206" s="22"/>
      <c r="T206" s="22"/>
      <c r="U206" s="28"/>
      <c r="V206" s="28"/>
      <c r="W206" s="28"/>
      <c r="X206" s="29"/>
    </row>
    <row r="207" spans="1:24" s="27" customFormat="1" ht="15">
      <c r="A207" s="30">
        <v>201</v>
      </c>
      <c r="B207" s="21" t="s">
        <v>87</v>
      </c>
      <c r="C207" s="23" t="s">
        <v>138</v>
      </c>
      <c r="D207" s="21" t="s">
        <v>139</v>
      </c>
      <c r="E207" s="34"/>
      <c r="F207" s="34"/>
      <c r="G207" s="34"/>
      <c r="H207" s="34"/>
      <c r="I207" s="31">
        <v>15</v>
      </c>
      <c r="J207" s="31">
        <v>9</v>
      </c>
      <c r="K207" s="31"/>
      <c r="L207" s="37"/>
      <c r="M207"/>
      <c r="N207"/>
      <c r="O207"/>
      <c r="P207"/>
      <c r="Q207" s="22"/>
      <c r="R207" s="22"/>
      <c r="S207" s="22"/>
      <c r="T207" s="22"/>
      <c r="U207" s="28"/>
      <c r="V207" s="28"/>
      <c r="W207" s="28"/>
      <c r="X207" s="29"/>
    </row>
    <row r="208" spans="1:24" s="27" customFormat="1" ht="15">
      <c r="A208" s="30">
        <v>202</v>
      </c>
      <c r="B208" s="21" t="s">
        <v>100</v>
      </c>
      <c r="C208" s="21" t="s">
        <v>101</v>
      </c>
      <c r="D208" s="21" t="s">
        <v>102</v>
      </c>
      <c r="E208" s="34"/>
      <c r="F208" s="34"/>
      <c r="G208" s="34"/>
      <c r="H208" s="34"/>
      <c r="I208" s="31">
        <v>10.3</v>
      </c>
      <c r="J208" s="31">
        <v>9</v>
      </c>
      <c r="K208" s="31"/>
      <c r="L208" s="37"/>
      <c r="M208"/>
      <c r="N208"/>
      <c r="O208"/>
      <c r="P208"/>
      <c r="Q208" s="22"/>
      <c r="R208" s="22"/>
      <c r="S208" s="22"/>
      <c r="T208" s="22"/>
      <c r="U208" s="28"/>
      <c r="V208" s="28"/>
      <c r="W208" s="28"/>
      <c r="X208" s="29"/>
    </row>
    <row r="209" spans="1:24" s="27" customFormat="1" ht="15">
      <c r="A209" s="30">
        <v>203</v>
      </c>
      <c r="B209" s="25" t="s">
        <v>169</v>
      </c>
      <c r="C209" s="21" t="s">
        <v>170</v>
      </c>
      <c r="D209" s="21" t="s">
        <v>171</v>
      </c>
      <c r="E209" s="34"/>
      <c r="F209" s="34"/>
      <c r="G209" s="34"/>
      <c r="H209" s="34"/>
      <c r="I209" s="31">
        <v>17.7</v>
      </c>
      <c r="J209" s="31">
        <v>9</v>
      </c>
      <c r="K209" s="31"/>
      <c r="L209" s="37"/>
      <c r="M209"/>
      <c r="N209"/>
      <c r="O209"/>
      <c r="P209"/>
      <c r="Q209" s="22"/>
      <c r="R209" s="22"/>
      <c r="S209" s="22"/>
      <c r="T209" s="22"/>
      <c r="U209" s="28"/>
      <c r="V209" s="28"/>
      <c r="W209" s="28"/>
      <c r="X209" s="29"/>
    </row>
    <row r="210" spans="1:24" s="27" customFormat="1" ht="15">
      <c r="A210" s="30">
        <v>204</v>
      </c>
      <c r="B210" s="21" t="s">
        <v>87</v>
      </c>
      <c r="C210" s="21" t="s">
        <v>88</v>
      </c>
      <c r="D210" s="21" t="s">
        <v>89</v>
      </c>
      <c r="E210" s="34"/>
      <c r="F210" s="34"/>
      <c r="G210" s="34"/>
      <c r="H210" s="34"/>
      <c r="I210" s="31">
        <v>24.9</v>
      </c>
      <c r="J210" s="31">
        <v>8</v>
      </c>
      <c r="K210" s="31"/>
      <c r="L210" s="37"/>
      <c r="M210"/>
      <c r="N210"/>
      <c r="O210"/>
      <c r="P210"/>
      <c r="Q210" s="22"/>
      <c r="R210" s="22"/>
      <c r="S210" s="22"/>
      <c r="T210" s="22"/>
      <c r="U210" s="28"/>
      <c r="V210" s="28"/>
      <c r="W210" s="28"/>
      <c r="X210" s="29"/>
    </row>
    <row r="211" spans="1:24" s="27" customFormat="1" ht="15">
      <c r="A211" s="30">
        <v>205</v>
      </c>
      <c r="B211" s="21" t="s">
        <v>134</v>
      </c>
      <c r="C211" s="21" t="s">
        <v>135</v>
      </c>
      <c r="D211" s="21" t="s">
        <v>136</v>
      </c>
      <c r="E211" s="34"/>
      <c r="F211" s="34"/>
      <c r="G211" s="34"/>
      <c r="H211" s="34"/>
      <c r="I211" s="31">
        <v>23.5</v>
      </c>
      <c r="J211" s="31">
        <v>8</v>
      </c>
      <c r="K211" s="31"/>
      <c r="L211" s="37"/>
      <c r="M211"/>
      <c r="N211"/>
      <c r="O211"/>
      <c r="P211"/>
      <c r="Q211" s="22"/>
      <c r="R211" s="22"/>
      <c r="S211" s="22"/>
      <c r="T211" s="22"/>
      <c r="U211" s="28"/>
      <c r="V211" s="28"/>
      <c r="W211" s="28"/>
      <c r="X211" s="29"/>
    </row>
    <row r="212" spans="1:24" s="27" customFormat="1" ht="15">
      <c r="A212" s="30">
        <v>206</v>
      </c>
      <c r="B212" s="21" t="s">
        <v>156</v>
      </c>
      <c r="C212" s="21" t="s">
        <v>157</v>
      </c>
      <c r="D212" s="21" t="s">
        <v>158</v>
      </c>
      <c r="E212" s="34"/>
      <c r="F212" s="34"/>
      <c r="G212" s="34"/>
      <c r="H212" s="34"/>
      <c r="I212" s="31">
        <v>13.5</v>
      </c>
      <c r="J212" s="31">
        <v>8</v>
      </c>
      <c r="K212" s="31"/>
      <c r="L212" s="37"/>
      <c r="M212"/>
      <c r="N212"/>
      <c r="O212"/>
      <c r="P212"/>
      <c r="Q212" s="22"/>
      <c r="R212" s="22"/>
      <c r="S212" s="22"/>
      <c r="T212" s="22"/>
      <c r="U212" s="28"/>
      <c r="V212" s="28"/>
      <c r="W212" s="28"/>
      <c r="X212" s="29"/>
    </row>
    <row r="213" spans="1:24" s="27" customFormat="1" ht="15">
      <c r="A213" s="30">
        <v>207</v>
      </c>
      <c r="B213" s="21" t="s">
        <v>75</v>
      </c>
      <c r="C213" s="21" t="s">
        <v>92</v>
      </c>
      <c r="D213" s="21" t="s">
        <v>201</v>
      </c>
      <c r="E213" s="34"/>
      <c r="F213" s="34"/>
      <c r="G213" s="34"/>
      <c r="H213" s="34"/>
      <c r="I213" s="31">
        <v>13.2</v>
      </c>
      <c r="J213" s="31">
        <v>13</v>
      </c>
      <c r="K213" s="31"/>
      <c r="L213" s="37"/>
      <c r="M213"/>
      <c r="N213"/>
      <c r="O213"/>
      <c r="P213"/>
      <c r="Q213" s="22"/>
      <c r="R213" s="22"/>
      <c r="S213" s="22"/>
      <c r="T213" s="22"/>
      <c r="U213" s="28"/>
      <c r="V213" s="28"/>
      <c r="W213" s="28"/>
      <c r="X213" s="29"/>
    </row>
    <row r="214" spans="1:24" s="27" customFormat="1" ht="15">
      <c r="A214" s="30">
        <v>208</v>
      </c>
      <c r="B214" s="21" t="s">
        <v>75</v>
      </c>
      <c r="C214" s="21" t="s">
        <v>92</v>
      </c>
      <c r="D214" s="21" t="s">
        <v>201</v>
      </c>
      <c r="E214" s="34"/>
      <c r="F214" s="34"/>
      <c r="G214" s="34"/>
      <c r="H214" s="34"/>
      <c r="I214" s="31">
        <v>25.8</v>
      </c>
      <c r="J214" s="31">
        <v>20</v>
      </c>
      <c r="K214" s="31"/>
      <c r="L214" s="37"/>
      <c r="M214"/>
      <c r="N214"/>
      <c r="O214"/>
      <c r="P214"/>
      <c r="Q214" s="22"/>
      <c r="R214" s="22"/>
      <c r="S214" s="22"/>
      <c r="T214" s="22"/>
      <c r="U214" s="28"/>
      <c r="V214" s="28"/>
      <c r="W214" s="28"/>
      <c r="X214" s="29"/>
    </row>
    <row r="215" spans="1:24" s="27" customFormat="1" ht="15">
      <c r="A215" s="30">
        <v>209</v>
      </c>
      <c r="B215" s="21" t="s">
        <v>87</v>
      </c>
      <c r="C215" s="21" t="s">
        <v>123</v>
      </c>
      <c r="D215" s="21" t="s">
        <v>124</v>
      </c>
      <c r="E215" s="34"/>
      <c r="F215" s="34"/>
      <c r="G215" s="34"/>
      <c r="H215" s="34"/>
      <c r="I215" s="31">
        <v>18.4</v>
      </c>
      <c r="J215" s="31">
        <v>10</v>
      </c>
      <c r="K215" s="31"/>
      <c r="L215" s="37"/>
      <c r="M215"/>
      <c r="N215"/>
      <c r="O215"/>
      <c r="P215"/>
      <c r="Q215" s="22"/>
      <c r="R215" s="22"/>
      <c r="S215" s="22"/>
      <c r="T215" s="22"/>
      <c r="U215" s="28"/>
      <c r="V215" s="28"/>
      <c r="W215" s="28"/>
      <c r="X215" s="29"/>
    </row>
    <row r="216" spans="1:24" s="27" customFormat="1" ht="15">
      <c r="A216" s="30">
        <v>210</v>
      </c>
      <c r="B216" s="21" t="s">
        <v>100</v>
      </c>
      <c r="C216" s="21" t="s">
        <v>101</v>
      </c>
      <c r="D216" s="21" t="s">
        <v>102</v>
      </c>
      <c r="E216" s="34"/>
      <c r="F216" s="34"/>
      <c r="G216" s="34"/>
      <c r="H216" s="34"/>
      <c r="I216" s="31">
        <v>11</v>
      </c>
      <c r="J216" s="31">
        <v>9</v>
      </c>
      <c r="K216" s="31"/>
      <c r="L216" s="37"/>
      <c r="M216"/>
      <c r="N216"/>
      <c r="O216"/>
      <c r="P216"/>
      <c r="Q216" s="22"/>
      <c r="R216" s="22"/>
      <c r="S216" s="22"/>
      <c r="T216" s="22"/>
      <c r="U216" s="28"/>
      <c r="V216" s="28"/>
      <c r="W216" s="28"/>
      <c r="X216" s="29"/>
    </row>
    <row r="217" spans="1:24" s="27" customFormat="1" ht="15">
      <c r="A217" s="30">
        <v>211</v>
      </c>
      <c r="B217" s="21" t="s">
        <v>202</v>
      </c>
      <c r="C217" s="23" t="s">
        <v>203</v>
      </c>
      <c r="D217" s="21" t="s">
        <v>204</v>
      </c>
      <c r="E217" s="34"/>
      <c r="F217" s="34"/>
      <c r="G217" s="34"/>
      <c r="H217" s="34"/>
      <c r="I217" s="31">
        <v>15</v>
      </c>
      <c r="J217" s="31">
        <v>9</v>
      </c>
      <c r="K217" s="31"/>
      <c r="L217" s="37"/>
      <c r="M217"/>
      <c r="N217"/>
      <c r="O217"/>
      <c r="P217"/>
      <c r="Q217" s="22"/>
      <c r="R217" s="22"/>
      <c r="S217" s="22"/>
      <c r="T217" s="22"/>
      <c r="U217" s="28"/>
      <c r="V217" s="28"/>
      <c r="W217" s="28"/>
      <c r="X217" s="29"/>
    </row>
    <row r="218" spans="1:24" s="27" customFormat="1" ht="15">
      <c r="A218" s="30">
        <v>212</v>
      </c>
      <c r="B218" s="21" t="s">
        <v>25</v>
      </c>
      <c r="C218" s="21" t="s">
        <v>24</v>
      </c>
      <c r="D218" s="21" t="s">
        <v>94</v>
      </c>
      <c r="E218" s="34"/>
      <c r="F218" s="34"/>
      <c r="G218" s="34"/>
      <c r="H218" s="34"/>
      <c r="I218" s="31">
        <v>19.5</v>
      </c>
      <c r="J218" s="31">
        <v>11</v>
      </c>
      <c r="K218" s="31"/>
      <c r="L218" s="37"/>
      <c r="M218"/>
      <c r="N218"/>
      <c r="O218"/>
      <c r="P218"/>
      <c r="Q218" s="22"/>
      <c r="R218" s="22"/>
      <c r="S218" s="22"/>
      <c r="T218" s="22"/>
      <c r="U218" s="28"/>
      <c r="V218" s="28"/>
      <c r="W218" s="28"/>
      <c r="X218" s="29"/>
    </row>
    <row r="219" spans="1:24" s="27" customFormat="1" ht="15">
      <c r="A219" s="30">
        <v>213</v>
      </c>
      <c r="B219" s="21" t="s">
        <v>87</v>
      </c>
      <c r="C219" s="21" t="s">
        <v>123</v>
      </c>
      <c r="D219" s="21" t="s">
        <v>124</v>
      </c>
      <c r="E219" s="34"/>
      <c r="F219" s="34"/>
      <c r="G219" s="34"/>
      <c r="H219" s="34"/>
      <c r="I219" s="31">
        <v>36.3</v>
      </c>
      <c r="J219" s="31">
        <v>14</v>
      </c>
      <c r="K219" s="31"/>
      <c r="L219" s="37"/>
      <c r="M219"/>
      <c r="N219"/>
      <c r="O219"/>
      <c r="P219"/>
      <c r="Q219" s="22"/>
      <c r="R219" s="22"/>
      <c r="S219" s="22"/>
      <c r="T219" s="22"/>
      <c r="U219" s="28"/>
      <c r="V219" s="28"/>
      <c r="W219" s="28"/>
      <c r="X219" s="29"/>
    </row>
    <row r="220" spans="1:24" s="27" customFormat="1" ht="15">
      <c r="A220" s="30">
        <v>214</v>
      </c>
      <c r="B220" s="21" t="s">
        <v>173</v>
      </c>
      <c r="C220" s="21" t="s">
        <v>185</v>
      </c>
      <c r="D220" s="21" t="s">
        <v>187</v>
      </c>
      <c r="E220" s="34"/>
      <c r="F220" s="34"/>
      <c r="G220" s="34"/>
      <c r="H220" s="34"/>
      <c r="I220" s="31">
        <v>30</v>
      </c>
      <c r="J220" s="31">
        <v>13</v>
      </c>
      <c r="K220" s="31"/>
      <c r="L220" s="37"/>
      <c r="M220"/>
      <c r="N220"/>
      <c r="O220"/>
      <c r="P220"/>
      <c r="Q220" s="22"/>
      <c r="R220" s="22"/>
      <c r="S220" s="22"/>
      <c r="T220" s="22"/>
      <c r="U220" s="28"/>
      <c r="V220" s="28"/>
      <c r="W220" s="28"/>
      <c r="X220" s="29"/>
    </row>
    <row r="221" spans="1:24" s="27" customFormat="1" ht="15">
      <c r="A221" s="30">
        <v>215</v>
      </c>
      <c r="B221" s="21" t="s">
        <v>20</v>
      </c>
      <c r="C221" s="21" t="s">
        <v>147</v>
      </c>
      <c r="D221" s="21" t="s">
        <v>148</v>
      </c>
      <c r="E221" s="34"/>
      <c r="F221" s="34"/>
      <c r="G221" s="34"/>
      <c r="H221" s="34"/>
      <c r="I221" s="31">
        <v>12.9</v>
      </c>
      <c r="J221" s="31">
        <v>9</v>
      </c>
      <c r="K221" s="31"/>
      <c r="L221" s="37"/>
      <c r="M221"/>
      <c r="N221"/>
      <c r="O221"/>
      <c r="P221"/>
      <c r="Q221" s="22"/>
      <c r="R221" s="22"/>
      <c r="S221" s="22"/>
      <c r="T221" s="22"/>
      <c r="U221" s="28"/>
      <c r="V221" s="28"/>
      <c r="W221" s="28"/>
      <c r="X221" s="29"/>
    </row>
    <row r="222" spans="1:24" s="27" customFormat="1" ht="15">
      <c r="A222" s="30">
        <v>216</v>
      </c>
      <c r="B222" s="21" t="s">
        <v>30</v>
      </c>
      <c r="C222" s="21" t="s">
        <v>188</v>
      </c>
      <c r="D222" s="21" t="s">
        <v>189</v>
      </c>
      <c r="E222" s="34"/>
      <c r="F222" s="34"/>
      <c r="G222" s="34"/>
      <c r="H222" s="34"/>
      <c r="I222" s="31">
        <v>11.1</v>
      </c>
      <c r="J222" s="31">
        <v>8</v>
      </c>
      <c r="K222" s="31"/>
      <c r="L222" s="37"/>
      <c r="M222"/>
      <c r="N222"/>
      <c r="O222"/>
      <c r="P222"/>
      <c r="Q222" s="22"/>
      <c r="R222" s="22"/>
      <c r="S222" s="22"/>
      <c r="T222" s="22"/>
      <c r="U222" s="28"/>
      <c r="V222" s="28"/>
      <c r="W222" s="28"/>
      <c r="X222" s="29"/>
    </row>
    <row r="223" spans="1:24" s="27" customFormat="1" ht="15">
      <c r="A223" s="30">
        <v>217</v>
      </c>
      <c r="B223" s="21" t="s">
        <v>163</v>
      </c>
      <c r="C223" s="21" t="s">
        <v>164</v>
      </c>
      <c r="D223" s="21" t="s">
        <v>165</v>
      </c>
      <c r="E223" s="34"/>
      <c r="F223" s="34"/>
      <c r="G223" s="34"/>
      <c r="H223" s="34"/>
      <c r="I223" s="31">
        <v>14.9</v>
      </c>
      <c r="J223" s="31">
        <v>11</v>
      </c>
      <c r="K223" s="31"/>
      <c r="L223" s="37"/>
      <c r="M223"/>
      <c r="N223"/>
      <c r="O223"/>
      <c r="P223"/>
      <c r="Q223" s="22"/>
      <c r="R223" s="22"/>
      <c r="S223" s="22"/>
      <c r="T223" s="22"/>
      <c r="U223" s="28"/>
      <c r="V223" s="28"/>
      <c r="W223" s="28"/>
      <c r="X223" s="29"/>
    </row>
    <row r="224" spans="1:24" s="27" customFormat="1" ht="15">
      <c r="A224" s="30">
        <v>218</v>
      </c>
      <c r="B224" s="21" t="s">
        <v>87</v>
      </c>
      <c r="C224" s="21" t="s">
        <v>116</v>
      </c>
      <c r="D224" s="21" t="s">
        <v>117</v>
      </c>
      <c r="E224" s="34"/>
      <c r="F224" s="34"/>
      <c r="G224" s="34"/>
      <c r="H224" s="34"/>
      <c r="I224" s="31">
        <v>10.4</v>
      </c>
      <c r="J224" s="31">
        <v>8.5</v>
      </c>
      <c r="K224" s="31"/>
      <c r="L224" s="37"/>
      <c r="M224"/>
      <c r="N224"/>
      <c r="O224"/>
      <c r="P224"/>
      <c r="Q224" s="22"/>
      <c r="R224" s="22"/>
      <c r="S224" s="22"/>
      <c r="T224" s="22"/>
      <c r="U224" s="28"/>
      <c r="V224" s="28"/>
      <c r="W224" s="28"/>
      <c r="X224" s="29"/>
    </row>
    <row r="225" spans="1:24" s="27" customFormat="1" ht="15">
      <c r="A225" s="30">
        <v>219</v>
      </c>
      <c r="B225" s="21" t="s">
        <v>75</v>
      </c>
      <c r="C225" s="21" t="s">
        <v>75</v>
      </c>
      <c r="D225" s="21" t="s">
        <v>133</v>
      </c>
      <c r="E225" s="34"/>
      <c r="F225" s="34"/>
      <c r="G225" s="34"/>
      <c r="H225" s="36"/>
      <c r="I225" s="31">
        <v>19</v>
      </c>
      <c r="J225" s="31">
        <v>12</v>
      </c>
      <c r="K225" s="31"/>
      <c r="L225" s="37"/>
      <c r="M225"/>
      <c r="N225"/>
      <c r="O225"/>
      <c r="P225"/>
      <c r="Q225" s="22"/>
      <c r="R225" s="22"/>
      <c r="S225" s="22"/>
      <c r="T225" s="22"/>
      <c r="U225" s="28"/>
      <c r="V225" s="28"/>
      <c r="W225" s="28"/>
      <c r="X225" s="29"/>
    </row>
    <row r="226" spans="1:24" s="27" customFormat="1" ht="15">
      <c r="A226" s="30">
        <v>220</v>
      </c>
      <c r="B226" s="21" t="s">
        <v>69</v>
      </c>
      <c r="C226" s="21" t="s">
        <v>73</v>
      </c>
      <c r="D226" s="21" t="s">
        <v>74</v>
      </c>
      <c r="E226" s="34"/>
      <c r="F226" s="34"/>
      <c r="G226" s="34"/>
      <c r="H226" s="34"/>
      <c r="I226" s="31">
        <v>72.3</v>
      </c>
      <c r="J226" s="31">
        <v>18</v>
      </c>
      <c r="K226" s="31"/>
      <c r="L226" s="37"/>
      <c r="M226"/>
      <c r="N226"/>
      <c r="O226"/>
      <c r="P226"/>
      <c r="Q226" s="22"/>
      <c r="R226" s="22"/>
      <c r="S226" s="22"/>
      <c r="T226" s="22"/>
      <c r="U226" s="28"/>
      <c r="V226" s="28"/>
      <c r="W226" s="28"/>
      <c r="X226" s="29"/>
    </row>
    <row r="227" spans="1:24" s="27" customFormat="1" ht="15">
      <c r="A227" s="30">
        <v>221</v>
      </c>
      <c r="B227" s="21" t="s">
        <v>156</v>
      </c>
      <c r="C227" s="21" t="s">
        <v>157</v>
      </c>
      <c r="D227" s="21" t="s">
        <v>158</v>
      </c>
      <c r="E227" s="34"/>
      <c r="F227" s="34"/>
      <c r="G227" s="34"/>
      <c r="H227" s="34"/>
      <c r="I227" s="31">
        <v>10.8</v>
      </c>
      <c r="J227" s="31">
        <v>6</v>
      </c>
      <c r="K227" s="31"/>
      <c r="L227" s="37"/>
      <c r="M227"/>
      <c r="N227"/>
      <c r="O227"/>
      <c r="P227"/>
      <c r="Q227" s="22"/>
      <c r="R227" s="22"/>
      <c r="S227" s="22"/>
      <c r="T227" s="22"/>
      <c r="U227" s="28"/>
      <c r="V227" s="28"/>
      <c r="W227" s="28"/>
      <c r="X227" s="29"/>
    </row>
    <row r="228" spans="1:24" s="27" customFormat="1" ht="15">
      <c r="A228" s="30">
        <v>222</v>
      </c>
      <c r="B228" s="21" t="s">
        <v>75</v>
      </c>
      <c r="C228" s="21" t="s">
        <v>75</v>
      </c>
      <c r="D228" s="21" t="s">
        <v>133</v>
      </c>
      <c r="E228" s="34"/>
      <c r="F228" s="34"/>
      <c r="G228" s="34"/>
      <c r="H228" s="36"/>
      <c r="I228" s="31">
        <v>10.6</v>
      </c>
      <c r="J228" s="31">
        <v>7</v>
      </c>
      <c r="K228" s="31"/>
      <c r="L228" s="37"/>
      <c r="M228"/>
      <c r="N228"/>
      <c r="O228"/>
      <c r="P228"/>
      <c r="Q228" s="22"/>
      <c r="R228" s="22"/>
      <c r="S228" s="22"/>
      <c r="T228" s="22"/>
      <c r="U228" s="28"/>
      <c r="V228" s="28"/>
      <c r="W228" s="28"/>
      <c r="X228" s="29"/>
    </row>
    <row r="229" spans="1:24" s="27" customFormat="1" ht="15">
      <c r="A229" s="30">
        <v>223</v>
      </c>
      <c r="B229" s="21" t="s">
        <v>69</v>
      </c>
      <c r="C229" s="21" t="s">
        <v>73</v>
      </c>
      <c r="D229" s="21" t="s">
        <v>74</v>
      </c>
      <c r="E229" s="34"/>
      <c r="F229" s="34"/>
      <c r="G229" s="34"/>
      <c r="H229" s="34"/>
      <c r="I229" s="31">
        <v>54.6</v>
      </c>
      <c r="J229" s="31">
        <v>15</v>
      </c>
      <c r="K229" s="31"/>
      <c r="L229" s="37"/>
      <c r="M229"/>
      <c r="N229"/>
      <c r="O229"/>
      <c r="P229"/>
      <c r="Q229" s="22"/>
      <c r="R229" s="22"/>
      <c r="S229" s="22"/>
      <c r="T229" s="22"/>
      <c r="U229" s="28"/>
      <c r="V229" s="28"/>
      <c r="W229" s="28"/>
      <c r="X229" s="29"/>
    </row>
    <row r="230" spans="1:24" s="27" customFormat="1" ht="15">
      <c r="A230" s="30">
        <v>224</v>
      </c>
      <c r="B230" s="21" t="s">
        <v>67</v>
      </c>
      <c r="C230" s="21" t="s">
        <v>44</v>
      </c>
      <c r="D230" s="21" t="s">
        <v>196</v>
      </c>
      <c r="E230" s="34"/>
      <c r="F230" s="34"/>
      <c r="G230" s="34"/>
      <c r="H230" s="34"/>
      <c r="I230" s="31">
        <v>11.2</v>
      </c>
      <c r="J230" s="31">
        <v>11.5</v>
      </c>
      <c r="K230" s="31"/>
      <c r="L230" s="37"/>
      <c r="M230"/>
      <c r="N230"/>
      <c r="O230"/>
      <c r="P230"/>
      <c r="Q230" s="22"/>
      <c r="R230" s="22"/>
      <c r="S230" s="22"/>
      <c r="T230" s="22"/>
      <c r="U230" s="28"/>
      <c r="V230" s="28"/>
      <c r="W230" s="28"/>
      <c r="X230" s="29"/>
    </row>
    <row r="231" spans="1:24" s="27" customFormat="1" ht="15">
      <c r="A231" s="30">
        <v>225</v>
      </c>
      <c r="B231" s="21" t="s">
        <v>87</v>
      </c>
      <c r="C231" s="21" t="s">
        <v>123</v>
      </c>
      <c r="D231" s="21" t="s">
        <v>124</v>
      </c>
      <c r="E231" s="34"/>
      <c r="F231" s="34"/>
      <c r="G231" s="34"/>
      <c r="H231" s="34"/>
      <c r="I231" s="31">
        <v>12.5</v>
      </c>
      <c r="J231" s="31">
        <v>12</v>
      </c>
      <c r="K231" s="31"/>
      <c r="L231" s="37"/>
      <c r="M231"/>
      <c r="N231"/>
      <c r="O231"/>
      <c r="P231"/>
      <c r="Q231" s="22"/>
      <c r="R231" s="22"/>
      <c r="S231" s="22"/>
      <c r="T231" s="22"/>
      <c r="U231" s="28"/>
      <c r="V231" s="28"/>
      <c r="W231" s="28"/>
      <c r="X231" s="29"/>
    </row>
    <row r="232" spans="1:24" s="27" customFormat="1" ht="15">
      <c r="A232" s="30">
        <v>226</v>
      </c>
      <c r="B232" s="21" t="s">
        <v>87</v>
      </c>
      <c r="C232" s="23" t="s">
        <v>138</v>
      </c>
      <c r="D232" s="21" t="s">
        <v>139</v>
      </c>
      <c r="E232" s="34"/>
      <c r="F232" s="34"/>
      <c r="G232" s="34"/>
      <c r="H232" s="34"/>
      <c r="I232" s="31">
        <v>14.9</v>
      </c>
      <c r="J232" s="31">
        <v>4</v>
      </c>
      <c r="K232" s="31"/>
      <c r="L232" s="37"/>
      <c r="M232"/>
      <c r="N232"/>
      <c r="O232"/>
      <c r="P232"/>
      <c r="Q232" s="22"/>
      <c r="R232" s="22"/>
      <c r="S232" s="22"/>
      <c r="T232" s="22"/>
      <c r="U232" s="28"/>
      <c r="V232" s="28"/>
      <c r="W232" s="28"/>
      <c r="X232" s="29"/>
    </row>
    <row r="233" spans="1:24" s="27" customFormat="1" ht="15">
      <c r="A233" s="30">
        <v>227</v>
      </c>
      <c r="B233" s="21" t="s">
        <v>69</v>
      </c>
      <c r="C233" s="21" t="s">
        <v>73</v>
      </c>
      <c r="D233" s="21" t="s">
        <v>74</v>
      </c>
      <c r="E233" s="34"/>
      <c r="F233" s="34"/>
      <c r="G233" s="34"/>
      <c r="H233" s="34"/>
      <c r="I233" s="31">
        <v>30</v>
      </c>
      <c r="J233" s="31">
        <v>15</v>
      </c>
      <c r="K233" s="31"/>
      <c r="L233" s="37"/>
      <c r="M233"/>
      <c r="N233"/>
      <c r="O233"/>
      <c r="P233"/>
      <c r="Q233" s="22"/>
      <c r="R233" s="22"/>
      <c r="S233" s="22"/>
      <c r="T233" s="22"/>
      <c r="U233" s="28"/>
      <c r="V233" s="28"/>
      <c r="W233" s="28"/>
      <c r="X233" s="29"/>
    </row>
    <row r="234" spans="1:24" s="27" customFormat="1" ht="15">
      <c r="A234" s="30">
        <v>228</v>
      </c>
      <c r="B234" s="21" t="s">
        <v>17</v>
      </c>
      <c r="C234" s="21" t="s">
        <v>205</v>
      </c>
      <c r="D234" s="21" t="s">
        <v>206</v>
      </c>
      <c r="E234" s="34"/>
      <c r="F234" s="34"/>
      <c r="G234" s="34"/>
      <c r="H234" s="34"/>
      <c r="I234" s="31">
        <v>17</v>
      </c>
      <c r="J234" s="31">
        <v>9</v>
      </c>
      <c r="K234" s="31"/>
      <c r="L234" s="37"/>
      <c r="M234"/>
      <c r="N234"/>
      <c r="O234"/>
      <c r="P234"/>
      <c r="Q234" s="22"/>
      <c r="R234" s="22"/>
      <c r="S234" s="22"/>
      <c r="T234" s="22"/>
      <c r="U234" s="28"/>
      <c r="V234" s="28"/>
      <c r="W234" s="28"/>
      <c r="X234" s="29"/>
    </row>
    <row r="235" spans="1:24" s="27" customFormat="1" ht="15">
      <c r="A235" s="30">
        <v>229</v>
      </c>
      <c r="B235" s="21" t="s">
        <v>29</v>
      </c>
      <c r="C235" s="21" t="s">
        <v>145</v>
      </c>
      <c r="D235" s="21" t="s">
        <v>146</v>
      </c>
      <c r="E235" s="34"/>
      <c r="F235" s="34"/>
      <c r="G235" s="34"/>
      <c r="H235" s="34"/>
      <c r="I235" s="31">
        <v>11.5</v>
      </c>
      <c r="J235" s="31">
        <v>6</v>
      </c>
      <c r="K235" s="31"/>
      <c r="L235" s="37"/>
      <c r="M235"/>
      <c r="N235"/>
      <c r="O235"/>
      <c r="P235"/>
      <c r="Q235" s="22"/>
      <c r="R235" s="22"/>
      <c r="S235" s="22"/>
      <c r="T235" s="22"/>
      <c r="U235" s="28"/>
      <c r="V235" s="28"/>
      <c r="W235" s="28"/>
      <c r="X235" s="29"/>
    </row>
    <row r="236" spans="1:24" s="27" customFormat="1" ht="15">
      <c r="A236" s="30">
        <v>230</v>
      </c>
      <c r="B236" s="21" t="s">
        <v>207</v>
      </c>
      <c r="C236" s="21" t="s">
        <v>208</v>
      </c>
      <c r="D236" s="21" t="s">
        <v>209</v>
      </c>
      <c r="E236" s="34"/>
      <c r="F236" s="34"/>
      <c r="G236" s="34"/>
      <c r="H236" s="34"/>
      <c r="I236" s="31">
        <v>16</v>
      </c>
      <c r="J236" s="31">
        <v>8</v>
      </c>
      <c r="K236" s="31"/>
      <c r="L236" s="37"/>
      <c r="M236"/>
      <c r="N236"/>
      <c r="O236"/>
      <c r="P236"/>
      <c r="Q236" s="22"/>
      <c r="R236" s="22"/>
      <c r="S236" s="22"/>
      <c r="T236" s="22"/>
      <c r="U236" s="28"/>
      <c r="V236" s="28"/>
      <c r="W236" s="28"/>
      <c r="X236" s="29"/>
    </row>
    <row r="237" spans="1:24" s="27" customFormat="1" ht="15">
      <c r="A237" s="30">
        <v>231</v>
      </c>
      <c r="B237" s="21" t="s">
        <v>33</v>
      </c>
      <c r="C237" s="21" t="s">
        <v>210</v>
      </c>
      <c r="D237" s="21" t="s">
        <v>211</v>
      </c>
      <c r="E237" s="34"/>
      <c r="F237" s="34"/>
      <c r="G237" s="34"/>
      <c r="H237" s="34"/>
      <c r="I237" s="31">
        <v>10.8</v>
      </c>
      <c r="J237" s="31">
        <v>7</v>
      </c>
      <c r="K237" s="31"/>
      <c r="L237" s="37"/>
      <c r="M237"/>
      <c r="N237"/>
      <c r="O237"/>
      <c r="P237"/>
      <c r="Q237" s="22"/>
      <c r="R237" s="22"/>
      <c r="S237" s="22"/>
      <c r="T237" s="22"/>
      <c r="U237" s="28"/>
      <c r="V237" s="28"/>
      <c r="W237" s="28"/>
      <c r="X237" s="29"/>
    </row>
    <row r="238" spans="1:24" s="27" customFormat="1" ht="15">
      <c r="A238" s="30">
        <v>232</v>
      </c>
      <c r="B238" s="21" t="s">
        <v>67</v>
      </c>
      <c r="C238" s="21" t="s">
        <v>44</v>
      </c>
      <c r="D238" s="21" t="s">
        <v>118</v>
      </c>
      <c r="E238" s="34"/>
      <c r="F238" s="34"/>
      <c r="G238" s="34"/>
      <c r="H238" s="34"/>
      <c r="I238" s="31">
        <v>29</v>
      </c>
      <c r="J238" s="31">
        <v>11</v>
      </c>
      <c r="K238" s="31"/>
      <c r="L238" s="37"/>
      <c r="M238"/>
      <c r="N238"/>
      <c r="O238"/>
      <c r="P238"/>
      <c r="Q238" s="22"/>
      <c r="R238" s="22"/>
      <c r="S238" s="22"/>
      <c r="T238" s="22"/>
      <c r="U238" s="28"/>
      <c r="V238" s="28"/>
      <c r="W238" s="28"/>
      <c r="X238" s="29"/>
    </row>
    <row r="239" spans="1:24" s="27" customFormat="1" ht="15">
      <c r="A239" s="30">
        <v>233</v>
      </c>
      <c r="B239" s="21" t="s">
        <v>69</v>
      </c>
      <c r="C239" s="21" t="s">
        <v>73</v>
      </c>
      <c r="D239" s="21" t="s">
        <v>74</v>
      </c>
      <c r="E239" s="34"/>
      <c r="F239" s="34"/>
      <c r="G239" s="34"/>
      <c r="H239" s="34"/>
      <c r="I239" s="31">
        <v>32.5</v>
      </c>
      <c r="J239" s="31">
        <v>10</v>
      </c>
      <c r="K239" s="31"/>
      <c r="L239" s="37"/>
      <c r="M239"/>
      <c r="N239"/>
      <c r="O239"/>
      <c r="P239"/>
      <c r="Q239" s="22"/>
      <c r="R239" s="22"/>
      <c r="S239" s="22"/>
      <c r="T239" s="22"/>
      <c r="U239" s="28"/>
      <c r="V239" s="28"/>
      <c r="W239" s="28"/>
      <c r="X239" s="29"/>
    </row>
    <row r="240" spans="1:24" s="27" customFormat="1" ht="15">
      <c r="A240" s="30">
        <v>234</v>
      </c>
      <c r="B240" s="21" t="s">
        <v>190</v>
      </c>
      <c r="C240" s="21" t="s">
        <v>191</v>
      </c>
      <c r="D240" s="21" t="s">
        <v>192</v>
      </c>
      <c r="E240" s="34"/>
      <c r="F240" s="34"/>
      <c r="G240" s="34"/>
      <c r="H240" s="34"/>
      <c r="I240" s="31">
        <v>22</v>
      </c>
      <c r="J240" s="31">
        <v>12</v>
      </c>
      <c r="K240" s="31"/>
      <c r="L240" s="37"/>
      <c r="M240"/>
      <c r="N240"/>
      <c r="O240"/>
      <c r="P240"/>
      <c r="Q240" s="22"/>
      <c r="R240" s="22"/>
      <c r="S240" s="22"/>
      <c r="T240" s="22"/>
      <c r="U240" s="28"/>
      <c r="V240" s="28"/>
      <c r="W240" s="28"/>
      <c r="X240" s="29"/>
    </row>
    <row r="241" spans="1:24" s="27" customFormat="1" ht="15">
      <c r="A241" s="30">
        <v>235</v>
      </c>
      <c r="B241" s="21" t="s">
        <v>69</v>
      </c>
      <c r="C241" s="21" t="s">
        <v>36</v>
      </c>
      <c r="D241" s="21" t="s">
        <v>144</v>
      </c>
      <c r="E241" s="34"/>
      <c r="F241" s="34"/>
      <c r="G241" s="34"/>
      <c r="H241" s="34"/>
      <c r="I241" s="31">
        <v>19.2</v>
      </c>
      <c r="J241" s="31">
        <v>13</v>
      </c>
      <c r="K241" s="31"/>
      <c r="L241" s="37"/>
      <c r="M241"/>
      <c r="N241"/>
      <c r="O241"/>
      <c r="P241"/>
      <c r="Q241" s="22"/>
      <c r="R241" s="22"/>
      <c r="S241" s="22"/>
      <c r="T241" s="22"/>
      <c r="U241" s="28"/>
      <c r="V241" s="28"/>
      <c r="W241" s="28"/>
      <c r="X241" s="29"/>
    </row>
    <row r="242" spans="1:24" s="27" customFormat="1" ht="15">
      <c r="A242" s="30">
        <v>236</v>
      </c>
      <c r="B242" s="21" t="s">
        <v>156</v>
      </c>
      <c r="C242" s="21" t="s">
        <v>157</v>
      </c>
      <c r="D242" s="21" t="s">
        <v>158</v>
      </c>
      <c r="E242" s="34"/>
      <c r="F242" s="34"/>
      <c r="G242" s="34"/>
      <c r="H242" s="34"/>
      <c r="I242" s="31">
        <v>10.8</v>
      </c>
      <c r="J242" s="31">
        <v>7.5</v>
      </c>
      <c r="K242" s="31"/>
      <c r="L242" s="37"/>
      <c r="M242"/>
      <c r="N242"/>
      <c r="O242"/>
      <c r="P242"/>
      <c r="Q242" s="22"/>
      <c r="R242" s="22"/>
      <c r="S242" s="22"/>
      <c r="T242" s="22"/>
      <c r="U242" s="28"/>
      <c r="V242" s="28"/>
      <c r="W242" s="28"/>
      <c r="X242" s="29"/>
    </row>
    <row r="243" spans="1:24" s="27" customFormat="1" ht="15">
      <c r="A243" s="30">
        <v>237</v>
      </c>
      <c r="B243" s="21" t="s">
        <v>30</v>
      </c>
      <c r="C243" s="21" t="s">
        <v>188</v>
      </c>
      <c r="D243" s="21" t="s">
        <v>189</v>
      </c>
      <c r="E243" s="34"/>
      <c r="F243" s="34"/>
      <c r="G243" s="34"/>
      <c r="H243" s="34"/>
      <c r="I243" s="31">
        <v>11.1</v>
      </c>
      <c r="J243" s="31">
        <v>7.5</v>
      </c>
      <c r="K243" s="31"/>
      <c r="L243" s="37"/>
      <c r="M243"/>
      <c r="N243"/>
      <c r="O243"/>
      <c r="P243"/>
      <c r="Q243" s="22"/>
      <c r="R243" s="22"/>
      <c r="S243" s="22"/>
      <c r="T243" s="22"/>
      <c r="U243" s="28"/>
      <c r="V243" s="28"/>
      <c r="W243" s="28"/>
      <c r="X243" s="29"/>
    </row>
    <row r="244" spans="1:24" s="27" customFormat="1" ht="15">
      <c r="A244" s="30">
        <v>238</v>
      </c>
      <c r="B244" s="21" t="s">
        <v>78</v>
      </c>
      <c r="C244" s="26" t="s">
        <v>79</v>
      </c>
      <c r="D244" s="21" t="s">
        <v>182</v>
      </c>
      <c r="E244" s="34"/>
      <c r="F244" s="34"/>
      <c r="G244" s="34"/>
      <c r="H244" s="34"/>
      <c r="I244" s="31">
        <v>21.6</v>
      </c>
      <c r="J244" s="31">
        <v>11</v>
      </c>
      <c r="K244" s="31"/>
      <c r="L244" s="37"/>
      <c r="M244"/>
      <c r="N244"/>
      <c r="O244"/>
      <c r="P244"/>
      <c r="Q244" s="22"/>
      <c r="R244" s="22"/>
      <c r="S244" s="22"/>
      <c r="T244" s="22"/>
      <c r="U244" s="28"/>
      <c r="V244" s="28"/>
      <c r="W244" s="28"/>
      <c r="X244" s="29"/>
    </row>
    <row r="245" spans="1:24" s="27" customFormat="1" ht="15">
      <c r="A245" s="30">
        <v>239</v>
      </c>
      <c r="B245" s="21" t="s">
        <v>67</v>
      </c>
      <c r="C245" s="21" t="s">
        <v>44</v>
      </c>
      <c r="D245" s="21" t="s">
        <v>141</v>
      </c>
      <c r="E245" s="34"/>
      <c r="F245" s="34"/>
      <c r="G245" s="34"/>
      <c r="H245" s="34"/>
      <c r="I245" s="31">
        <v>28.5</v>
      </c>
      <c r="J245" s="31">
        <v>10</v>
      </c>
      <c r="K245" s="31"/>
      <c r="L245" s="37"/>
      <c r="M245"/>
      <c r="N245"/>
      <c r="O245"/>
      <c r="P245"/>
      <c r="Q245" s="22"/>
      <c r="R245" s="22"/>
      <c r="S245" s="22"/>
      <c r="T245" s="22"/>
      <c r="U245" s="28"/>
      <c r="V245" s="28"/>
      <c r="W245" s="28"/>
      <c r="X245" s="29"/>
    </row>
    <row r="246" spans="1:24" s="27" customFormat="1" ht="15">
      <c r="A246" s="30">
        <v>240</v>
      </c>
      <c r="B246" s="21" t="s">
        <v>67</v>
      </c>
      <c r="C246" s="21" t="s">
        <v>44</v>
      </c>
      <c r="D246" s="21" t="s">
        <v>141</v>
      </c>
      <c r="E246" s="34"/>
      <c r="F246" s="34"/>
      <c r="G246" s="34"/>
      <c r="H246" s="34"/>
      <c r="I246" s="31">
        <v>13.5</v>
      </c>
      <c r="J246" s="31">
        <v>10</v>
      </c>
      <c r="K246" s="31"/>
      <c r="L246" s="37"/>
      <c r="M246"/>
      <c r="N246"/>
      <c r="O246"/>
      <c r="P246"/>
      <c r="Q246" s="22"/>
      <c r="R246" s="22"/>
      <c r="S246" s="22"/>
      <c r="T246" s="22"/>
      <c r="U246" s="28"/>
      <c r="V246" s="28"/>
      <c r="W246" s="28"/>
      <c r="X246" s="29"/>
    </row>
    <row r="247" spans="1:24" s="27" customFormat="1" ht="15">
      <c r="A247" s="30">
        <v>241</v>
      </c>
      <c r="B247" s="21" t="s">
        <v>67</v>
      </c>
      <c r="C247" s="21" t="s">
        <v>44</v>
      </c>
      <c r="D247" s="21" t="s">
        <v>141</v>
      </c>
      <c r="E247" s="34"/>
      <c r="F247" s="34"/>
      <c r="G247" s="34"/>
      <c r="H247" s="34"/>
      <c r="I247" s="31">
        <v>14</v>
      </c>
      <c r="J247" s="31">
        <v>10</v>
      </c>
      <c r="K247" s="31"/>
      <c r="L247" s="37"/>
      <c r="M247"/>
      <c r="N247"/>
      <c r="O247"/>
      <c r="P247"/>
      <c r="Q247" s="22"/>
      <c r="R247" s="22"/>
      <c r="S247" s="22"/>
      <c r="T247" s="22"/>
      <c r="U247" s="28"/>
      <c r="V247" s="28"/>
      <c r="W247" s="28"/>
      <c r="X247" s="29"/>
    </row>
    <row r="248" spans="1:24" s="27" customFormat="1" ht="15">
      <c r="A248" s="30">
        <v>242</v>
      </c>
      <c r="B248" s="21" t="s">
        <v>18</v>
      </c>
      <c r="C248" s="21" t="s">
        <v>34</v>
      </c>
      <c r="D248" s="21" t="s">
        <v>180</v>
      </c>
      <c r="E248" s="34"/>
      <c r="F248" s="34"/>
      <c r="G248" s="34"/>
      <c r="H248" s="34"/>
      <c r="I248" s="31">
        <v>16.1</v>
      </c>
      <c r="J248" s="31">
        <v>8</v>
      </c>
      <c r="K248" s="31"/>
      <c r="L248" s="37"/>
      <c r="M248"/>
      <c r="N248"/>
      <c r="O248"/>
      <c r="P248"/>
      <c r="Q248" s="22"/>
      <c r="R248" s="22"/>
      <c r="S248" s="22"/>
      <c r="T248" s="22"/>
      <c r="U248" s="28"/>
      <c r="V248" s="28"/>
      <c r="W248" s="28"/>
      <c r="X248" s="29"/>
    </row>
    <row r="249" spans="1:24" s="27" customFormat="1" ht="15">
      <c r="A249" s="30">
        <v>243</v>
      </c>
      <c r="B249" s="21" t="s">
        <v>87</v>
      </c>
      <c r="C249" s="21" t="s">
        <v>123</v>
      </c>
      <c r="D249" s="21" t="s">
        <v>124</v>
      </c>
      <c r="E249" s="34"/>
      <c r="F249" s="34"/>
      <c r="G249" s="34"/>
      <c r="H249" s="34"/>
      <c r="I249" s="31">
        <v>14.4</v>
      </c>
      <c r="J249" s="31">
        <v>8</v>
      </c>
      <c r="K249" s="31"/>
      <c r="L249" s="37"/>
      <c r="M249"/>
      <c r="N249"/>
      <c r="O249"/>
      <c r="P249"/>
      <c r="Q249" s="22"/>
      <c r="R249" s="22"/>
      <c r="S249" s="22"/>
      <c r="T249" s="22"/>
      <c r="U249" s="28"/>
      <c r="V249" s="28"/>
      <c r="W249" s="28"/>
      <c r="X249" s="29"/>
    </row>
    <row r="250" spans="1:24" s="27" customFormat="1" ht="15">
      <c r="A250" s="30">
        <v>244</v>
      </c>
      <c r="B250" s="21" t="s">
        <v>18</v>
      </c>
      <c r="C250" s="21" t="s">
        <v>34</v>
      </c>
      <c r="D250" s="21" t="s">
        <v>180</v>
      </c>
      <c r="E250" s="34"/>
      <c r="F250" s="34"/>
      <c r="G250" s="34"/>
      <c r="H250" s="34"/>
      <c r="I250" s="31">
        <v>27.9</v>
      </c>
      <c r="J250" s="31">
        <v>15</v>
      </c>
      <c r="K250" s="31"/>
      <c r="L250" s="37"/>
      <c r="M250"/>
      <c r="N250"/>
      <c r="O250"/>
      <c r="P250"/>
      <c r="Q250" s="22"/>
      <c r="R250" s="22"/>
      <c r="S250" s="22"/>
      <c r="T250" s="22"/>
      <c r="U250" s="28"/>
      <c r="V250" s="28"/>
      <c r="W250" s="28"/>
      <c r="X250" s="29"/>
    </row>
    <row r="251" spans="1:24" s="27" customFormat="1" ht="15">
      <c r="A251" s="30">
        <v>245</v>
      </c>
      <c r="B251" s="21" t="s">
        <v>173</v>
      </c>
      <c r="C251" s="21" t="s">
        <v>185</v>
      </c>
      <c r="D251" s="21" t="s">
        <v>187</v>
      </c>
      <c r="E251" s="34"/>
      <c r="F251" s="34"/>
      <c r="G251" s="34"/>
      <c r="H251" s="34"/>
      <c r="I251" s="31">
        <v>46.5</v>
      </c>
      <c r="J251" s="31">
        <v>20</v>
      </c>
      <c r="K251" s="31"/>
      <c r="L251" s="37"/>
      <c r="M251"/>
      <c r="N251"/>
      <c r="O251"/>
      <c r="P251"/>
      <c r="Q251" s="22"/>
      <c r="R251" s="22"/>
      <c r="S251" s="22"/>
      <c r="T251" s="22"/>
      <c r="U251" s="28"/>
      <c r="V251" s="28"/>
      <c r="W251" s="28"/>
      <c r="X251" s="29"/>
    </row>
    <row r="252" spans="1:24" s="27" customFormat="1" ht="15">
      <c r="A252" s="30">
        <v>246</v>
      </c>
      <c r="B252" s="21" t="s">
        <v>156</v>
      </c>
      <c r="C252" s="21" t="s">
        <v>157</v>
      </c>
      <c r="D252" s="21" t="s">
        <v>158</v>
      </c>
      <c r="E252" s="34"/>
      <c r="F252" s="34"/>
      <c r="G252" s="34"/>
      <c r="H252" s="34"/>
      <c r="I252" s="31">
        <v>26.7</v>
      </c>
      <c r="J252" s="31">
        <v>14</v>
      </c>
      <c r="K252" s="31"/>
      <c r="L252" s="37"/>
      <c r="M252"/>
      <c r="N252"/>
      <c r="O252"/>
      <c r="P252"/>
      <c r="Q252" s="22"/>
      <c r="R252" s="22"/>
      <c r="S252" s="22"/>
      <c r="T252" s="22"/>
      <c r="U252" s="28"/>
      <c r="V252" s="28"/>
      <c r="W252" s="28"/>
      <c r="X252" s="29"/>
    </row>
    <row r="253" spans="1:24" s="27" customFormat="1" ht="15">
      <c r="A253" s="30">
        <v>247</v>
      </c>
      <c r="B253" s="21" t="s">
        <v>29</v>
      </c>
      <c r="C253" s="21" t="s">
        <v>145</v>
      </c>
      <c r="D253" s="21" t="s">
        <v>146</v>
      </c>
      <c r="E253" s="34"/>
      <c r="F253" s="34"/>
      <c r="G253" s="34"/>
      <c r="H253" s="34"/>
      <c r="I253" s="31">
        <v>24.5</v>
      </c>
      <c r="J253" s="31">
        <v>12</v>
      </c>
      <c r="K253" s="31"/>
      <c r="L253" s="37"/>
      <c r="M253"/>
      <c r="N253"/>
      <c r="O253"/>
      <c r="P253"/>
      <c r="Q253" s="22"/>
      <c r="R253" s="22"/>
      <c r="S253" s="22"/>
      <c r="T253" s="22"/>
      <c r="U253" s="28"/>
      <c r="V253" s="28"/>
      <c r="W253" s="28"/>
      <c r="X253" s="29"/>
    </row>
    <row r="254" spans="1:24" s="27" customFormat="1" ht="15">
      <c r="A254" s="30">
        <v>248</v>
      </c>
      <c r="B254" s="21" t="s">
        <v>156</v>
      </c>
      <c r="C254" s="21" t="s">
        <v>157</v>
      </c>
      <c r="D254" s="21" t="s">
        <v>158</v>
      </c>
      <c r="E254" s="34"/>
      <c r="F254" s="34"/>
      <c r="G254" s="34"/>
      <c r="H254" s="34"/>
      <c r="I254" s="31">
        <v>10.2</v>
      </c>
      <c r="J254" s="31">
        <v>7.5</v>
      </c>
      <c r="K254" s="31"/>
      <c r="L254" s="37"/>
      <c r="M254"/>
      <c r="N254"/>
      <c r="O254"/>
      <c r="P254"/>
      <c r="Q254" s="22"/>
      <c r="R254" s="22"/>
      <c r="S254" s="22"/>
      <c r="T254" s="22"/>
      <c r="U254" s="28"/>
      <c r="V254" s="28"/>
      <c r="W254" s="28"/>
      <c r="X254" s="29"/>
    </row>
    <row r="255" spans="1:24" s="27" customFormat="1" ht="15">
      <c r="A255" s="30">
        <v>249</v>
      </c>
      <c r="B255" s="21" t="s">
        <v>67</v>
      </c>
      <c r="C255" s="21" t="s">
        <v>44</v>
      </c>
      <c r="D255" s="21" t="s">
        <v>141</v>
      </c>
      <c r="E255" s="34"/>
      <c r="F255" s="34"/>
      <c r="G255" s="34"/>
      <c r="H255" s="34"/>
      <c r="I255" s="31">
        <v>30.3</v>
      </c>
      <c r="J255" s="31">
        <v>12</v>
      </c>
      <c r="K255" s="31"/>
      <c r="L255" s="37"/>
      <c r="M255"/>
      <c r="N255"/>
      <c r="O255"/>
      <c r="P255"/>
      <c r="Q255" s="22"/>
      <c r="R255" s="22"/>
      <c r="S255" s="22"/>
      <c r="T255" s="22"/>
      <c r="U255" s="28"/>
      <c r="V255" s="28"/>
      <c r="W255" s="28"/>
      <c r="X255" s="29"/>
    </row>
    <row r="256" spans="1:24" s="27" customFormat="1" ht="15">
      <c r="A256" s="30">
        <v>250</v>
      </c>
      <c r="B256" s="21" t="s">
        <v>173</v>
      </c>
      <c r="C256" s="21" t="s">
        <v>185</v>
      </c>
      <c r="D256" s="21" t="s">
        <v>187</v>
      </c>
      <c r="E256" s="34"/>
      <c r="F256" s="34"/>
      <c r="G256" s="34"/>
      <c r="H256" s="34"/>
      <c r="I256" s="31">
        <v>14.5</v>
      </c>
      <c r="J256" s="31">
        <v>13</v>
      </c>
      <c r="K256" s="31"/>
      <c r="L256" s="37"/>
      <c r="M256"/>
      <c r="N256"/>
      <c r="O256"/>
      <c r="P256"/>
      <c r="Q256" s="22"/>
      <c r="R256" s="22"/>
      <c r="S256" s="22"/>
      <c r="T256" s="22"/>
      <c r="U256" s="28"/>
      <c r="V256" s="28"/>
      <c r="W256" s="28"/>
      <c r="X256" s="29"/>
    </row>
    <row r="257" spans="1:24" s="27" customFormat="1" ht="15">
      <c r="A257" s="30">
        <v>251</v>
      </c>
      <c r="B257" s="21" t="s">
        <v>30</v>
      </c>
      <c r="C257" s="21" t="s">
        <v>188</v>
      </c>
      <c r="D257" s="21" t="s">
        <v>189</v>
      </c>
      <c r="E257" s="34"/>
      <c r="F257" s="34"/>
      <c r="G257" s="34"/>
      <c r="H257" s="34"/>
      <c r="I257" s="31">
        <v>18.2</v>
      </c>
      <c r="J257" s="31">
        <v>8</v>
      </c>
      <c r="K257" s="31"/>
      <c r="L257" s="37"/>
      <c r="M257"/>
      <c r="N257"/>
      <c r="O257"/>
      <c r="P257"/>
      <c r="Q257" s="22"/>
      <c r="R257" s="22"/>
      <c r="S257" s="22"/>
      <c r="T257" s="22"/>
      <c r="U257" s="28"/>
      <c r="V257" s="28"/>
      <c r="W257" s="28"/>
      <c r="X257" s="29"/>
    </row>
    <row r="258" spans="1:24" s="27" customFormat="1" ht="15">
      <c r="A258" s="30">
        <v>252</v>
      </c>
      <c r="B258" s="21" t="s">
        <v>30</v>
      </c>
      <c r="C258" s="21" t="s">
        <v>188</v>
      </c>
      <c r="D258" s="21" t="s">
        <v>189</v>
      </c>
      <c r="E258" s="34"/>
      <c r="F258" s="34"/>
      <c r="G258" s="34"/>
      <c r="H258" s="34"/>
      <c r="I258" s="31">
        <v>10</v>
      </c>
      <c r="J258" s="31">
        <v>8.5</v>
      </c>
      <c r="K258" s="31"/>
      <c r="L258" s="37"/>
      <c r="M258"/>
      <c r="N258"/>
      <c r="O258"/>
      <c r="P258"/>
      <c r="Q258" s="22"/>
      <c r="R258" s="22"/>
      <c r="S258" s="22"/>
      <c r="T258" s="22"/>
      <c r="U258" s="28"/>
      <c r="V258" s="28"/>
      <c r="W258" s="28"/>
      <c r="X258" s="29"/>
    </row>
    <row r="259" spans="1:24" s="27" customFormat="1" ht="15">
      <c r="A259" s="30">
        <v>253</v>
      </c>
      <c r="B259" s="21" t="s">
        <v>17</v>
      </c>
      <c r="C259" s="21" t="s">
        <v>205</v>
      </c>
      <c r="D259" s="21" t="s">
        <v>206</v>
      </c>
      <c r="E259" s="34"/>
      <c r="F259" s="34"/>
      <c r="G259" s="34"/>
      <c r="H259" s="34"/>
      <c r="I259" s="31">
        <v>15.1</v>
      </c>
      <c r="J259" s="31">
        <v>9</v>
      </c>
      <c r="K259" s="31"/>
      <c r="L259" s="37"/>
      <c r="M259"/>
      <c r="N259"/>
      <c r="O259"/>
      <c r="P259"/>
      <c r="Q259" s="22"/>
      <c r="R259" s="22"/>
      <c r="S259" s="22"/>
      <c r="T259" s="22"/>
      <c r="U259" s="28"/>
      <c r="V259" s="28"/>
      <c r="W259" s="28"/>
      <c r="X259" s="29"/>
    </row>
    <row r="260" spans="1:24" s="27" customFormat="1" ht="15">
      <c r="A260" s="30">
        <v>254</v>
      </c>
      <c r="B260" s="21" t="s">
        <v>18</v>
      </c>
      <c r="C260" s="21" t="s">
        <v>34</v>
      </c>
      <c r="D260" s="21" t="s">
        <v>180</v>
      </c>
      <c r="E260" s="34"/>
      <c r="F260" s="34"/>
      <c r="G260" s="34"/>
      <c r="H260" s="34"/>
      <c r="I260" s="31">
        <v>10.3</v>
      </c>
      <c r="J260" s="31">
        <v>8</v>
      </c>
      <c r="K260" s="31"/>
      <c r="L260" s="37"/>
      <c r="M260"/>
      <c r="N260"/>
      <c r="O260"/>
      <c r="P260"/>
      <c r="Q260" s="22"/>
      <c r="R260" s="22"/>
      <c r="S260" s="22"/>
      <c r="T260" s="22"/>
      <c r="U260" s="28"/>
      <c r="V260" s="28"/>
      <c r="W260" s="28"/>
      <c r="X260" s="29"/>
    </row>
    <row r="261" spans="1:24" s="27" customFormat="1" ht="15">
      <c r="A261" s="30">
        <v>255</v>
      </c>
      <c r="B261" s="21" t="s">
        <v>87</v>
      </c>
      <c r="C261" s="21" t="s">
        <v>123</v>
      </c>
      <c r="D261" s="21" t="s">
        <v>124</v>
      </c>
      <c r="E261" s="34"/>
      <c r="F261" s="34"/>
      <c r="G261" s="34"/>
      <c r="H261" s="34"/>
      <c r="I261" s="31">
        <v>15.2</v>
      </c>
      <c r="J261" s="31">
        <v>11</v>
      </c>
      <c r="K261" s="31"/>
      <c r="L261" s="37"/>
      <c r="M261"/>
      <c r="N261"/>
      <c r="O261"/>
      <c r="P261"/>
      <c r="Q261" s="22"/>
      <c r="R261" s="22"/>
      <c r="S261" s="22"/>
      <c r="T261" s="22"/>
      <c r="U261" s="28"/>
      <c r="V261" s="28"/>
      <c r="W261" s="28"/>
      <c r="X261" s="29"/>
    </row>
    <row r="262" spans="1:24" s="27" customFormat="1" ht="15">
      <c r="A262" s="30">
        <v>256</v>
      </c>
      <c r="B262" s="21" t="s">
        <v>75</v>
      </c>
      <c r="C262" s="21" t="s">
        <v>92</v>
      </c>
      <c r="D262" s="21" t="s">
        <v>93</v>
      </c>
      <c r="E262" s="34"/>
      <c r="F262" s="34"/>
      <c r="G262" s="34"/>
      <c r="H262" s="34"/>
      <c r="I262" s="31">
        <v>31.1</v>
      </c>
      <c r="J262" s="31">
        <v>17</v>
      </c>
      <c r="K262" s="31"/>
      <c r="L262" s="37"/>
      <c r="M262"/>
      <c r="N262"/>
      <c r="O262"/>
      <c r="P262"/>
      <c r="Q262" s="22"/>
      <c r="R262" s="22"/>
      <c r="S262" s="22"/>
      <c r="T262" s="22"/>
      <c r="U262" s="28"/>
      <c r="V262" s="28"/>
      <c r="W262" s="28"/>
      <c r="X262" s="29"/>
    </row>
    <row r="263" spans="1:24" s="27" customFormat="1" ht="15">
      <c r="A263" s="30">
        <v>257</v>
      </c>
      <c r="B263" s="21" t="s">
        <v>156</v>
      </c>
      <c r="C263" s="21" t="s">
        <v>157</v>
      </c>
      <c r="D263" s="21" t="s">
        <v>158</v>
      </c>
      <c r="E263" s="34"/>
      <c r="F263" s="34"/>
      <c r="G263" s="34"/>
      <c r="H263" s="34"/>
      <c r="I263" s="31">
        <v>15.1</v>
      </c>
      <c r="J263" s="31">
        <v>10</v>
      </c>
      <c r="K263" s="31"/>
      <c r="L263" s="37"/>
      <c r="M263"/>
      <c r="N263"/>
      <c r="O263"/>
      <c r="P263"/>
      <c r="Q263" s="22"/>
      <c r="R263" s="22"/>
      <c r="S263" s="22"/>
      <c r="T263" s="22"/>
      <c r="U263" s="28"/>
      <c r="V263" s="28"/>
      <c r="W263" s="28"/>
      <c r="X263" s="29"/>
    </row>
    <row r="264" spans="1:24" s="27" customFormat="1" ht="15">
      <c r="A264" s="30">
        <v>258</v>
      </c>
      <c r="B264" s="21" t="s">
        <v>87</v>
      </c>
      <c r="C264" s="21" t="s">
        <v>123</v>
      </c>
      <c r="D264" s="21" t="s">
        <v>124</v>
      </c>
      <c r="E264" s="34"/>
      <c r="F264" s="34"/>
      <c r="G264" s="34"/>
      <c r="H264" s="34"/>
      <c r="I264" s="31">
        <v>22.5</v>
      </c>
      <c r="J264" s="31">
        <v>13</v>
      </c>
      <c r="K264" s="31"/>
      <c r="L264" s="37"/>
      <c r="M264"/>
      <c r="N264"/>
      <c r="O264"/>
      <c r="P264"/>
      <c r="Q264" s="22"/>
      <c r="R264" s="22"/>
      <c r="S264" s="22"/>
      <c r="T264" s="22"/>
      <c r="U264" s="28"/>
      <c r="V264" s="28"/>
      <c r="W264" s="28"/>
      <c r="X264" s="29"/>
    </row>
    <row r="265" spans="1:24" s="27" customFormat="1" ht="15">
      <c r="A265" s="30">
        <v>259</v>
      </c>
      <c r="B265" s="21" t="s">
        <v>30</v>
      </c>
      <c r="C265" s="21" t="s">
        <v>188</v>
      </c>
      <c r="D265" s="21" t="s">
        <v>189</v>
      </c>
      <c r="E265" s="34"/>
      <c r="F265" s="34"/>
      <c r="G265" s="34"/>
      <c r="H265" s="34"/>
      <c r="I265" s="31">
        <v>10</v>
      </c>
      <c r="J265" s="31">
        <v>8</v>
      </c>
      <c r="K265" s="31"/>
      <c r="L265" s="37"/>
      <c r="M265"/>
      <c r="N265"/>
      <c r="O265"/>
      <c r="P265"/>
      <c r="Q265" s="22"/>
      <c r="R265" s="22"/>
      <c r="S265" s="22"/>
      <c r="T265" s="22"/>
      <c r="U265" s="28"/>
      <c r="V265" s="28"/>
      <c r="W265" s="28"/>
      <c r="X265" s="29"/>
    </row>
    <row r="266" spans="1:24" s="27" customFormat="1" ht="15">
      <c r="A266" s="30">
        <v>260</v>
      </c>
      <c r="B266" s="21" t="s">
        <v>212</v>
      </c>
      <c r="C266" s="21" t="s">
        <v>213</v>
      </c>
      <c r="D266" s="21" t="s">
        <v>214</v>
      </c>
      <c r="E266" s="34"/>
      <c r="F266" s="34"/>
      <c r="G266" s="34"/>
      <c r="H266" s="34"/>
      <c r="I266" s="31">
        <v>13</v>
      </c>
      <c r="J266" s="31">
        <v>11.5</v>
      </c>
      <c r="K266" s="31"/>
      <c r="L266" s="37"/>
      <c r="M266"/>
      <c r="N266"/>
      <c r="O266"/>
      <c r="P266"/>
      <c r="Q266" s="22"/>
      <c r="R266" s="22"/>
      <c r="S266" s="22"/>
      <c r="T266" s="22"/>
      <c r="U266" s="28"/>
      <c r="V266" s="28"/>
      <c r="W266" s="28"/>
      <c r="X266" s="29"/>
    </row>
    <row r="267" spans="1:24" s="27" customFormat="1" ht="15">
      <c r="A267" s="30">
        <v>261</v>
      </c>
      <c r="B267" s="21" t="s">
        <v>202</v>
      </c>
      <c r="C267" s="23" t="s">
        <v>203</v>
      </c>
      <c r="D267" s="21" t="s">
        <v>204</v>
      </c>
      <c r="E267" s="34"/>
      <c r="F267" s="34"/>
      <c r="G267" s="34"/>
      <c r="H267" s="34"/>
      <c r="I267" s="31">
        <v>13.8</v>
      </c>
      <c r="J267" s="31">
        <v>10</v>
      </c>
      <c r="K267" s="31"/>
      <c r="L267" s="37"/>
      <c r="M267"/>
      <c r="N267"/>
      <c r="O267"/>
      <c r="P267"/>
      <c r="Q267" s="22"/>
      <c r="R267" s="22"/>
      <c r="S267" s="22"/>
      <c r="T267" s="22"/>
      <c r="U267" s="28"/>
      <c r="V267" s="28"/>
      <c r="W267" s="28"/>
      <c r="X267" s="29"/>
    </row>
    <row r="268" spans="1:24" s="27" customFormat="1" ht="15">
      <c r="A268" s="30">
        <v>262</v>
      </c>
      <c r="B268" s="21" t="s">
        <v>67</v>
      </c>
      <c r="C268" s="21" t="s">
        <v>44</v>
      </c>
      <c r="D268" s="21" t="s">
        <v>141</v>
      </c>
      <c r="E268" s="34"/>
      <c r="F268" s="34"/>
      <c r="G268" s="34"/>
      <c r="H268" s="34"/>
      <c r="I268" s="31">
        <v>20</v>
      </c>
      <c r="J268" s="31">
        <v>14</v>
      </c>
      <c r="K268" s="31"/>
      <c r="L268" s="37"/>
      <c r="M268"/>
      <c r="N268"/>
      <c r="O268"/>
      <c r="P268"/>
      <c r="Q268" s="22"/>
      <c r="R268" s="22"/>
      <c r="S268" s="22"/>
      <c r="T268" s="22"/>
      <c r="U268" s="28"/>
      <c r="V268" s="28"/>
      <c r="W268" s="28"/>
      <c r="X268" s="29"/>
    </row>
    <row r="269" spans="1:24" s="27" customFormat="1" ht="15">
      <c r="A269" s="30">
        <v>263</v>
      </c>
      <c r="B269" s="21" t="s">
        <v>69</v>
      </c>
      <c r="C269" s="21" t="s">
        <v>73</v>
      </c>
      <c r="D269" s="21" t="s">
        <v>74</v>
      </c>
      <c r="E269" s="34"/>
      <c r="F269" s="34"/>
      <c r="G269" s="34"/>
      <c r="H269" s="34"/>
      <c r="I269" s="31">
        <v>12</v>
      </c>
      <c r="J269" s="31">
        <v>11</v>
      </c>
      <c r="K269" s="31"/>
      <c r="L269" s="37"/>
      <c r="M269"/>
      <c r="N269"/>
      <c r="O269"/>
      <c r="P269"/>
      <c r="Q269" s="22"/>
      <c r="R269" s="22"/>
      <c r="S269" s="22"/>
      <c r="T269" s="22"/>
      <c r="U269" s="28"/>
      <c r="V269" s="28"/>
      <c r="W269" s="28"/>
      <c r="X269" s="29"/>
    </row>
    <row r="270" spans="1:24" s="27" customFormat="1" ht="15">
      <c r="A270" s="30">
        <v>264</v>
      </c>
      <c r="B270" s="21" t="s">
        <v>17</v>
      </c>
      <c r="C270" s="21" t="s">
        <v>205</v>
      </c>
      <c r="D270" s="21" t="s">
        <v>206</v>
      </c>
      <c r="E270" s="34"/>
      <c r="F270" s="34"/>
      <c r="G270" s="34"/>
      <c r="H270" s="34"/>
      <c r="I270" s="31">
        <v>12.3</v>
      </c>
      <c r="J270" s="31">
        <v>9</v>
      </c>
      <c r="K270" s="31"/>
      <c r="L270" s="37"/>
      <c r="M270"/>
      <c r="N270"/>
      <c r="O270"/>
      <c r="P270"/>
      <c r="Q270" s="22"/>
      <c r="R270" s="22"/>
      <c r="S270" s="22"/>
      <c r="T270" s="22"/>
      <c r="U270" s="28"/>
      <c r="V270" s="28"/>
      <c r="W270" s="28"/>
      <c r="X270" s="29"/>
    </row>
    <row r="271" spans="1:24" s="27" customFormat="1" ht="15">
      <c r="A271" s="30">
        <v>265</v>
      </c>
      <c r="B271" s="21" t="s">
        <v>163</v>
      </c>
      <c r="C271" s="21" t="s">
        <v>46</v>
      </c>
      <c r="D271" s="21" t="s">
        <v>45</v>
      </c>
      <c r="E271" s="34"/>
      <c r="F271" s="34"/>
      <c r="G271" s="34"/>
      <c r="H271" s="34"/>
      <c r="I271" s="31">
        <v>13</v>
      </c>
      <c r="J271" s="31">
        <v>12.5</v>
      </c>
      <c r="K271" s="31"/>
      <c r="L271" s="37"/>
      <c r="M271"/>
      <c r="N271"/>
      <c r="O271"/>
      <c r="P271"/>
      <c r="Q271" s="22"/>
      <c r="R271" s="22"/>
      <c r="S271" s="22"/>
      <c r="T271" s="22"/>
      <c r="U271" s="28"/>
      <c r="V271" s="28"/>
      <c r="W271" s="28"/>
      <c r="X271" s="29"/>
    </row>
    <row r="272" spans="1:24" s="27" customFormat="1" ht="15">
      <c r="A272" s="30">
        <v>266</v>
      </c>
      <c r="B272" s="21" t="s">
        <v>202</v>
      </c>
      <c r="C272" s="23" t="s">
        <v>203</v>
      </c>
      <c r="D272" s="21" t="s">
        <v>204</v>
      </c>
      <c r="E272" s="34"/>
      <c r="F272" s="34"/>
      <c r="G272" s="34"/>
      <c r="H272" s="34"/>
      <c r="I272" s="31">
        <v>23.6</v>
      </c>
      <c r="J272" s="31">
        <v>13</v>
      </c>
      <c r="K272" s="31"/>
      <c r="L272" s="37"/>
      <c r="M272"/>
      <c r="N272"/>
      <c r="O272"/>
      <c r="P272"/>
      <c r="Q272" s="22"/>
      <c r="R272" s="22"/>
      <c r="S272" s="22"/>
      <c r="T272" s="22"/>
      <c r="U272" s="28"/>
      <c r="V272" s="28"/>
      <c r="W272" s="28"/>
      <c r="X272" s="29"/>
    </row>
    <row r="273" spans="1:24" s="27" customFormat="1" ht="15">
      <c r="A273" s="30">
        <v>267</v>
      </c>
      <c r="B273" s="21" t="s">
        <v>75</v>
      </c>
      <c r="C273" s="21" t="s">
        <v>75</v>
      </c>
      <c r="D273" s="21" t="s">
        <v>133</v>
      </c>
      <c r="E273" s="34"/>
      <c r="F273" s="34"/>
      <c r="G273" s="34"/>
      <c r="H273" s="36"/>
      <c r="I273" s="31">
        <v>13.6</v>
      </c>
      <c r="J273" s="31">
        <v>9</v>
      </c>
      <c r="K273" s="31"/>
      <c r="L273" s="37"/>
      <c r="M273"/>
      <c r="N273"/>
      <c r="O273"/>
      <c r="P273"/>
      <c r="Q273" s="22"/>
      <c r="R273" s="22"/>
      <c r="S273" s="22"/>
      <c r="T273" s="22"/>
      <c r="U273" s="28"/>
      <c r="V273" s="28"/>
      <c r="W273" s="28"/>
      <c r="X273" s="29"/>
    </row>
    <row r="274" spans="1:24" s="27" customFormat="1" ht="15">
      <c r="A274" s="30">
        <v>268</v>
      </c>
      <c r="B274" s="21" t="s">
        <v>75</v>
      </c>
      <c r="C274" s="21" t="s">
        <v>75</v>
      </c>
      <c r="D274" s="21" t="s">
        <v>133</v>
      </c>
      <c r="E274" s="34"/>
      <c r="F274" s="34"/>
      <c r="G274" s="34"/>
      <c r="H274" s="36"/>
      <c r="I274" s="31">
        <v>21.3</v>
      </c>
      <c r="J274" s="31">
        <v>15</v>
      </c>
      <c r="K274" s="31"/>
      <c r="L274" s="37"/>
      <c r="M274"/>
      <c r="N274"/>
      <c r="O274"/>
      <c r="P274"/>
      <c r="Q274" s="22"/>
      <c r="R274" s="22"/>
      <c r="S274" s="22"/>
      <c r="T274" s="22"/>
      <c r="U274" s="28"/>
      <c r="V274" s="28"/>
      <c r="W274" s="28"/>
      <c r="X274" s="29"/>
    </row>
    <row r="275" spans="1:24" s="27" customFormat="1" ht="15">
      <c r="A275" s="30">
        <v>269</v>
      </c>
      <c r="B275" s="21" t="s">
        <v>23</v>
      </c>
      <c r="C275" s="21" t="s">
        <v>131</v>
      </c>
      <c r="D275" s="21" t="s">
        <v>132</v>
      </c>
      <c r="E275" s="34"/>
      <c r="F275" s="34"/>
      <c r="G275" s="34"/>
      <c r="H275" s="34"/>
      <c r="I275" s="31">
        <v>47.9</v>
      </c>
      <c r="J275" s="31">
        <v>19</v>
      </c>
      <c r="K275" s="31"/>
      <c r="L275" s="37"/>
      <c r="M275"/>
      <c r="N275"/>
      <c r="O275"/>
      <c r="P275"/>
      <c r="Q275" s="22"/>
      <c r="R275" s="22"/>
      <c r="S275" s="22"/>
      <c r="T275" s="22"/>
      <c r="U275" s="28"/>
      <c r="V275" s="28"/>
      <c r="W275" s="28"/>
      <c r="X275" s="29"/>
    </row>
    <row r="276" spans="1:24" s="27" customFormat="1" ht="15">
      <c r="A276" s="30">
        <v>270</v>
      </c>
      <c r="B276" s="21" t="s">
        <v>25</v>
      </c>
      <c r="C276" s="21" t="s">
        <v>24</v>
      </c>
      <c r="D276" s="21" t="s">
        <v>94</v>
      </c>
      <c r="E276" s="34"/>
      <c r="F276" s="34"/>
      <c r="G276" s="34"/>
      <c r="H276" s="34"/>
      <c r="I276" s="31">
        <v>11.6</v>
      </c>
      <c r="J276" s="31">
        <v>9</v>
      </c>
      <c r="K276" s="31"/>
      <c r="L276" s="37"/>
      <c r="M276"/>
      <c r="N276"/>
      <c r="O276"/>
      <c r="P276"/>
      <c r="Q276" s="22"/>
      <c r="R276" s="22"/>
      <c r="S276" s="22"/>
      <c r="T276" s="22"/>
      <c r="U276" s="28"/>
      <c r="V276" s="28"/>
      <c r="W276" s="28"/>
      <c r="X276" s="29"/>
    </row>
    <row r="277" spans="1:24" s="27" customFormat="1" ht="15">
      <c r="A277" s="30">
        <v>271</v>
      </c>
      <c r="B277" s="21" t="s">
        <v>67</v>
      </c>
      <c r="C277" s="21" t="s">
        <v>44</v>
      </c>
      <c r="D277" s="21" t="s">
        <v>141</v>
      </c>
      <c r="E277" s="34"/>
      <c r="F277" s="34"/>
      <c r="G277" s="34"/>
      <c r="H277" s="34"/>
      <c r="I277" s="31">
        <v>11</v>
      </c>
      <c r="J277" s="31">
        <v>8.5</v>
      </c>
      <c r="K277" s="31"/>
      <c r="L277" s="37"/>
      <c r="M277"/>
      <c r="N277"/>
      <c r="O277"/>
      <c r="P277"/>
      <c r="Q277" s="22"/>
      <c r="R277" s="22"/>
      <c r="S277" s="22"/>
      <c r="T277" s="22"/>
      <c r="U277" s="28"/>
      <c r="V277" s="28"/>
      <c r="W277" s="28"/>
      <c r="X277" s="29"/>
    </row>
    <row r="278" spans="1:24" s="27" customFormat="1" ht="15">
      <c r="A278" s="30">
        <v>272</v>
      </c>
      <c r="B278" s="21" t="s">
        <v>20</v>
      </c>
      <c r="C278" s="23" t="s">
        <v>125</v>
      </c>
      <c r="D278" s="21" t="s">
        <v>126</v>
      </c>
      <c r="E278" s="34"/>
      <c r="F278" s="34"/>
      <c r="G278" s="34"/>
      <c r="H278" s="34"/>
      <c r="I278" s="31">
        <v>12</v>
      </c>
      <c r="J278" s="31">
        <v>8</v>
      </c>
      <c r="K278" s="31"/>
      <c r="L278" s="37"/>
      <c r="M278"/>
      <c r="N278"/>
      <c r="O278"/>
      <c r="P278"/>
      <c r="Q278" s="22"/>
      <c r="R278" s="22"/>
      <c r="S278" s="22"/>
      <c r="T278" s="22"/>
      <c r="U278" s="28"/>
      <c r="V278" s="28"/>
      <c r="W278" s="28"/>
      <c r="X278" s="29"/>
    </row>
    <row r="279" spans="1:24" s="27" customFormat="1" ht="15">
      <c r="A279" s="30">
        <v>273</v>
      </c>
      <c r="B279" s="21" t="s">
        <v>67</v>
      </c>
      <c r="C279" s="21" t="s">
        <v>128</v>
      </c>
      <c r="D279" s="21" t="s">
        <v>129</v>
      </c>
      <c r="E279" s="34"/>
      <c r="F279" s="34"/>
      <c r="G279" s="34"/>
      <c r="H279" s="34"/>
      <c r="I279" s="31">
        <v>14.8</v>
      </c>
      <c r="J279" s="31">
        <v>6</v>
      </c>
      <c r="K279" s="31"/>
      <c r="L279" s="37"/>
      <c r="M279"/>
      <c r="N279"/>
      <c r="O279"/>
      <c r="P279"/>
      <c r="Q279" s="22"/>
      <c r="R279" s="22"/>
      <c r="S279" s="22"/>
      <c r="T279" s="22"/>
      <c r="U279" s="28"/>
      <c r="V279" s="28"/>
      <c r="W279" s="28"/>
      <c r="X279" s="29"/>
    </row>
    <row r="280" spans="1:24" s="27" customFormat="1" ht="15">
      <c r="A280" s="30">
        <v>274</v>
      </c>
      <c r="B280" s="21" t="s">
        <v>173</v>
      </c>
      <c r="C280" s="21" t="s">
        <v>185</v>
      </c>
      <c r="D280" s="21" t="s">
        <v>187</v>
      </c>
      <c r="E280" s="34"/>
      <c r="F280" s="34"/>
      <c r="G280" s="34"/>
      <c r="H280" s="34"/>
      <c r="I280" s="31">
        <v>41.6</v>
      </c>
      <c r="J280" s="31">
        <v>20</v>
      </c>
      <c r="K280" s="31"/>
      <c r="L280" s="37"/>
      <c r="M280"/>
      <c r="N280"/>
      <c r="O280"/>
      <c r="P280"/>
      <c r="Q280" s="22"/>
      <c r="R280" s="22"/>
      <c r="S280" s="22"/>
      <c r="T280" s="22"/>
      <c r="U280" s="28"/>
      <c r="V280" s="28"/>
      <c r="W280" s="28"/>
      <c r="X280" s="29"/>
    </row>
    <row r="281" spans="1:24" s="27" customFormat="1" ht="15">
      <c r="A281" s="30">
        <v>275</v>
      </c>
      <c r="B281" s="21" t="s">
        <v>87</v>
      </c>
      <c r="C281" s="21" t="s">
        <v>88</v>
      </c>
      <c r="D281" s="21" t="s">
        <v>89</v>
      </c>
      <c r="E281" s="34"/>
      <c r="F281" s="34"/>
      <c r="G281" s="34"/>
      <c r="H281" s="34"/>
      <c r="I281" s="31">
        <v>15.7</v>
      </c>
      <c r="J281" s="31">
        <v>11</v>
      </c>
      <c r="K281" s="31"/>
      <c r="L281" s="37"/>
      <c r="M281"/>
      <c r="N281"/>
      <c r="O281"/>
      <c r="P281"/>
      <c r="Q281" s="22"/>
      <c r="R281" s="22"/>
      <c r="S281" s="22"/>
      <c r="T281" s="22"/>
      <c r="U281" s="28"/>
      <c r="V281" s="28"/>
      <c r="W281" s="28"/>
      <c r="X281" s="29"/>
    </row>
    <row r="282" spans="1:24" s="27" customFormat="1" ht="15">
      <c r="A282" s="30">
        <v>276</v>
      </c>
      <c r="B282" s="21" t="s">
        <v>87</v>
      </c>
      <c r="C282" s="21" t="s">
        <v>88</v>
      </c>
      <c r="D282" s="21" t="s">
        <v>215</v>
      </c>
      <c r="E282" s="34"/>
      <c r="F282" s="34"/>
      <c r="G282" s="34"/>
      <c r="H282" s="34"/>
      <c r="I282" s="31">
        <v>13.3</v>
      </c>
      <c r="J282" s="31">
        <v>14</v>
      </c>
      <c r="K282" s="31"/>
      <c r="L282" s="37"/>
      <c r="M282"/>
      <c r="N282"/>
      <c r="O282"/>
      <c r="P282"/>
      <c r="Q282" s="22"/>
      <c r="R282" s="22"/>
      <c r="S282" s="22"/>
      <c r="T282" s="22"/>
      <c r="U282" s="28"/>
      <c r="V282" s="28"/>
      <c r="W282" s="28"/>
      <c r="X282" s="29"/>
    </row>
    <row r="283" spans="1:24" s="27" customFormat="1" ht="15">
      <c r="A283" s="30">
        <v>277</v>
      </c>
      <c r="B283" s="21" t="s">
        <v>87</v>
      </c>
      <c r="C283" s="21" t="s">
        <v>88</v>
      </c>
      <c r="D283" s="21" t="s">
        <v>89</v>
      </c>
      <c r="E283" s="34"/>
      <c r="F283" s="34"/>
      <c r="G283" s="34"/>
      <c r="H283" s="34"/>
      <c r="I283" s="31">
        <v>19.2</v>
      </c>
      <c r="J283" s="31">
        <v>11</v>
      </c>
      <c r="K283" s="31"/>
      <c r="L283" s="37"/>
      <c r="M283"/>
      <c r="N283"/>
      <c r="O283"/>
      <c r="P283"/>
      <c r="Q283" s="22"/>
      <c r="R283" s="22"/>
      <c r="S283" s="22"/>
      <c r="T283" s="22"/>
      <c r="U283" s="28"/>
      <c r="V283" s="28"/>
      <c r="W283" s="28"/>
      <c r="X283" s="29"/>
    </row>
    <row r="284" spans="1:24" s="27" customFormat="1" ht="15">
      <c r="A284" s="30">
        <v>278</v>
      </c>
      <c r="B284" s="21" t="s">
        <v>23</v>
      </c>
      <c r="C284" s="21" t="s">
        <v>131</v>
      </c>
      <c r="D284" s="21" t="s">
        <v>132</v>
      </c>
      <c r="E284" s="34"/>
      <c r="F284" s="34"/>
      <c r="G284" s="34"/>
      <c r="H284" s="34"/>
      <c r="I284" s="31">
        <v>46.8</v>
      </c>
      <c r="J284" s="31">
        <v>28</v>
      </c>
      <c r="K284" s="31"/>
      <c r="L284" s="37"/>
      <c r="M284"/>
      <c r="N284"/>
      <c r="O284"/>
      <c r="P284"/>
      <c r="Q284" s="22"/>
      <c r="R284" s="22"/>
      <c r="S284" s="22"/>
      <c r="T284" s="22"/>
      <c r="U284" s="28"/>
      <c r="V284" s="28"/>
      <c r="W284" s="28"/>
      <c r="X284" s="29"/>
    </row>
    <row r="285" spans="1:24" s="27" customFormat="1" ht="15">
      <c r="A285" s="30">
        <v>279</v>
      </c>
      <c r="B285" s="21" t="s">
        <v>87</v>
      </c>
      <c r="C285" s="21" t="s">
        <v>88</v>
      </c>
      <c r="D285" s="21" t="s">
        <v>215</v>
      </c>
      <c r="E285" s="34"/>
      <c r="F285" s="34"/>
      <c r="G285" s="34"/>
      <c r="H285" s="34"/>
      <c r="I285" s="31">
        <v>12</v>
      </c>
      <c r="J285" s="31">
        <v>10</v>
      </c>
      <c r="K285" s="31"/>
      <c r="L285" s="37"/>
      <c r="M285"/>
      <c r="N285"/>
      <c r="O285"/>
      <c r="P285"/>
      <c r="Q285" s="22"/>
      <c r="R285" s="22"/>
      <c r="S285" s="22"/>
      <c r="T285" s="22"/>
      <c r="U285" s="28"/>
      <c r="V285" s="28"/>
      <c r="W285" s="28"/>
      <c r="X285" s="29"/>
    </row>
    <row r="286" spans="1:24" s="27" customFormat="1" ht="15">
      <c r="A286" s="30">
        <v>280</v>
      </c>
      <c r="B286" s="21" t="s">
        <v>163</v>
      </c>
      <c r="C286" s="21" t="s">
        <v>46</v>
      </c>
      <c r="D286" s="21" t="s">
        <v>45</v>
      </c>
      <c r="E286" s="34"/>
      <c r="F286" s="34"/>
      <c r="G286" s="34"/>
      <c r="H286" s="34"/>
      <c r="I286" s="31">
        <v>104</v>
      </c>
      <c r="J286" s="31">
        <v>23</v>
      </c>
      <c r="K286" s="31"/>
      <c r="L286" s="37"/>
      <c r="M286"/>
      <c r="N286"/>
      <c r="O286"/>
      <c r="P286"/>
      <c r="Q286" s="22"/>
      <c r="R286" s="22"/>
      <c r="S286" s="22"/>
      <c r="T286" s="22"/>
      <c r="U286" s="28"/>
      <c r="V286" s="28"/>
      <c r="W286" s="28"/>
      <c r="X286" s="29"/>
    </row>
    <row r="287" spans="1:24" s="27" customFormat="1" ht="15">
      <c r="A287" s="30">
        <v>281</v>
      </c>
      <c r="B287" s="21" t="s">
        <v>20</v>
      </c>
      <c r="C287" s="23" t="s">
        <v>125</v>
      </c>
      <c r="D287" s="21" t="s">
        <v>126</v>
      </c>
      <c r="E287" s="34"/>
      <c r="F287" s="34"/>
      <c r="G287" s="34"/>
      <c r="H287" s="34"/>
      <c r="I287" s="31">
        <v>12.2</v>
      </c>
      <c r="J287" s="31">
        <v>14</v>
      </c>
      <c r="K287" s="31"/>
      <c r="L287" s="37"/>
      <c r="M287"/>
      <c r="N287"/>
      <c r="O287"/>
      <c r="P287"/>
      <c r="Q287" s="22"/>
      <c r="R287" s="22"/>
      <c r="S287" s="22"/>
      <c r="T287" s="22"/>
      <c r="U287" s="28"/>
      <c r="V287" s="28"/>
      <c r="W287" s="28"/>
      <c r="X287" s="29"/>
    </row>
    <row r="288" spans="1:24" s="27" customFormat="1" ht="15">
      <c r="A288" s="30">
        <v>282</v>
      </c>
      <c r="B288" s="21" t="s">
        <v>69</v>
      </c>
      <c r="C288" s="21" t="s">
        <v>73</v>
      </c>
      <c r="D288" s="21" t="s">
        <v>74</v>
      </c>
      <c r="E288" s="34"/>
      <c r="F288" s="34"/>
      <c r="G288" s="34"/>
      <c r="H288" s="34"/>
      <c r="I288" s="31">
        <v>18.1</v>
      </c>
      <c r="J288" s="31">
        <v>12</v>
      </c>
      <c r="K288" s="31"/>
      <c r="L288" s="37"/>
      <c r="M288"/>
      <c r="N288"/>
      <c r="O288"/>
      <c r="P288"/>
      <c r="Q288" s="22"/>
      <c r="R288" s="22"/>
      <c r="S288" s="22"/>
      <c r="T288" s="22"/>
      <c r="U288" s="28"/>
      <c r="V288" s="28"/>
      <c r="W288" s="28"/>
      <c r="X288" s="29"/>
    </row>
    <row r="289" spans="1:24" s="27" customFormat="1" ht="15">
      <c r="A289" s="30">
        <v>283</v>
      </c>
      <c r="B289" s="21" t="s">
        <v>67</v>
      </c>
      <c r="C289" s="21" t="s">
        <v>44</v>
      </c>
      <c r="D289" s="21" t="s">
        <v>141</v>
      </c>
      <c r="E289" s="34"/>
      <c r="F289" s="34"/>
      <c r="G289" s="34"/>
      <c r="H289" s="34"/>
      <c r="I289" s="31">
        <v>10.7</v>
      </c>
      <c r="J289" s="31">
        <v>9</v>
      </c>
      <c r="K289" s="31"/>
      <c r="L289" s="37"/>
      <c r="M289"/>
      <c r="N289"/>
      <c r="O289"/>
      <c r="P289"/>
      <c r="Q289" s="22"/>
      <c r="R289" s="22"/>
      <c r="S289" s="22"/>
      <c r="T289" s="22"/>
      <c r="U289" s="28"/>
      <c r="V289" s="28"/>
      <c r="W289" s="28"/>
      <c r="X289" s="29"/>
    </row>
    <row r="290" spans="1:24" s="27" customFormat="1" ht="15">
      <c r="A290" s="30">
        <v>284</v>
      </c>
      <c r="B290" s="21" t="s">
        <v>30</v>
      </c>
      <c r="C290" s="21" t="s">
        <v>176</v>
      </c>
      <c r="D290" s="21" t="s">
        <v>177</v>
      </c>
      <c r="E290" s="34"/>
      <c r="F290" s="34"/>
      <c r="G290" s="34"/>
      <c r="H290" s="34"/>
      <c r="I290" s="31">
        <v>14.3</v>
      </c>
      <c r="J290" s="31">
        <v>13</v>
      </c>
      <c r="K290" s="31"/>
      <c r="L290" s="37"/>
      <c r="M290"/>
      <c r="N290"/>
      <c r="O290"/>
      <c r="P290"/>
      <c r="Q290" s="22"/>
      <c r="R290" s="22"/>
      <c r="S290" s="22"/>
      <c r="T290" s="22"/>
      <c r="U290" s="28"/>
      <c r="V290" s="28"/>
      <c r="W290" s="28"/>
      <c r="X290" s="29"/>
    </row>
    <row r="291" spans="1:24" s="27" customFormat="1" ht="15">
      <c r="A291" s="30">
        <v>285</v>
      </c>
      <c r="B291" s="21" t="s">
        <v>17</v>
      </c>
      <c r="C291" s="21" t="s">
        <v>59</v>
      </c>
      <c r="D291" s="21" t="s">
        <v>216</v>
      </c>
      <c r="E291" s="34"/>
      <c r="F291" s="34"/>
      <c r="G291" s="34"/>
      <c r="H291" s="34"/>
      <c r="I291" s="31">
        <v>18</v>
      </c>
      <c r="J291" s="31">
        <v>12</v>
      </c>
      <c r="K291" s="31"/>
      <c r="L291" s="37"/>
      <c r="M291"/>
      <c r="N291"/>
      <c r="O291"/>
      <c r="P291"/>
      <c r="Q291" s="22"/>
      <c r="R291" s="22"/>
      <c r="S291" s="22"/>
      <c r="T291" s="22"/>
      <c r="U291" s="28"/>
      <c r="V291" s="28"/>
      <c r="W291" s="28"/>
      <c r="X291" s="29"/>
    </row>
    <row r="292" spans="1:24" s="27" customFormat="1" ht="15">
      <c r="A292" s="30">
        <v>286</v>
      </c>
      <c r="B292" s="21" t="s">
        <v>87</v>
      </c>
      <c r="C292" s="21" t="s">
        <v>123</v>
      </c>
      <c r="D292" s="21" t="s">
        <v>124</v>
      </c>
      <c r="E292" s="34"/>
      <c r="F292" s="34"/>
      <c r="G292" s="34"/>
      <c r="H292" s="34"/>
      <c r="I292" s="31">
        <v>19.3</v>
      </c>
      <c r="J292" s="31">
        <v>13</v>
      </c>
      <c r="K292" s="31"/>
      <c r="L292" s="37"/>
      <c r="M292"/>
      <c r="N292"/>
      <c r="O292"/>
      <c r="P292"/>
      <c r="Q292" s="22"/>
      <c r="R292" s="22"/>
      <c r="S292" s="22"/>
      <c r="T292" s="22"/>
      <c r="U292" s="28"/>
      <c r="V292" s="28"/>
      <c r="W292" s="28"/>
      <c r="X292" s="29"/>
    </row>
    <row r="293" spans="1:24" s="27" customFormat="1" ht="15">
      <c r="A293" s="30">
        <v>287</v>
      </c>
      <c r="B293" s="21" t="s">
        <v>156</v>
      </c>
      <c r="C293" s="21" t="s">
        <v>157</v>
      </c>
      <c r="D293" s="21" t="s">
        <v>158</v>
      </c>
      <c r="E293" s="34"/>
      <c r="F293" s="34"/>
      <c r="G293" s="34"/>
      <c r="H293" s="34"/>
      <c r="I293" s="31">
        <v>22.2</v>
      </c>
      <c r="J293" s="31">
        <v>10</v>
      </c>
      <c r="K293" s="31"/>
      <c r="L293" s="37"/>
      <c r="M293"/>
      <c r="N293"/>
      <c r="O293"/>
      <c r="P293"/>
      <c r="Q293" s="22"/>
      <c r="R293" s="22"/>
      <c r="S293" s="22"/>
      <c r="T293" s="22"/>
      <c r="U293" s="28"/>
      <c r="V293" s="28"/>
      <c r="W293" s="28"/>
      <c r="X293" s="29"/>
    </row>
    <row r="294" spans="1:24" s="27" customFormat="1" ht="15">
      <c r="A294" s="30">
        <v>288</v>
      </c>
      <c r="B294" s="21" t="s">
        <v>20</v>
      </c>
      <c r="C294" s="23" t="s">
        <v>125</v>
      </c>
      <c r="D294" s="21" t="s">
        <v>126</v>
      </c>
      <c r="E294" s="34"/>
      <c r="F294" s="34"/>
      <c r="G294" s="34"/>
      <c r="H294" s="34"/>
      <c r="I294" s="31">
        <v>29.2</v>
      </c>
      <c r="J294" s="31">
        <v>14</v>
      </c>
      <c r="K294" s="31"/>
      <c r="L294" s="37"/>
      <c r="M294"/>
      <c r="N294"/>
      <c r="O294"/>
      <c r="P294"/>
      <c r="Q294" s="22"/>
      <c r="R294" s="22"/>
      <c r="S294" s="22"/>
      <c r="T294" s="22"/>
      <c r="U294" s="28"/>
      <c r="V294" s="28"/>
      <c r="W294" s="28"/>
      <c r="X294" s="29"/>
    </row>
    <row r="295" spans="1:24" s="27" customFormat="1" ht="15">
      <c r="A295" s="30">
        <v>289</v>
      </c>
      <c r="B295" s="21" t="s">
        <v>87</v>
      </c>
      <c r="C295" s="23" t="s">
        <v>138</v>
      </c>
      <c r="D295" s="21" t="s">
        <v>139</v>
      </c>
      <c r="E295" s="34"/>
      <c r="F295" s="34"/>
      <c r="G295" s="34"/>
      <c r="H295" s="34"/>
      <c r="I295" s="31">
        <v>25.4</v>
      </c>
      <c r="J295" s="31">
        <v>16</v>
      </c>
      <c r="K295" s="31"/>
      <c r="L295" s="37"/>
      <c r="M295"/>
      <c r="N295"/>
      <c r="O295"/>
      <c r="P295"/>
      <c r="Q295" s="22"/>
      <c r="R295" s="22"/>
      <c r="S295" s="22"/>
      <c r="T295" s="22"/>
      <c r="U295" s="28"/>
      <c r="V295" s="28"/>
      <c r="W295" s="28"/>
      <c r="X295" s="29"/>
    </row>
    <row r="296" spans="1:24" s="27" customFormat="1" ht="15">
      <c r="A296" s="30">
        <v>290</v>
      </c>
      <c r="B296" s="21" t="s">
        <v>67</v>
      </c>
      <c r="C296" s="21" t="s">
        <v>44</v>
      </c>
      <c r="D296" s="21" t="s">
        <v>141</v>
      </c>
      <c r="E296" s="34"/>
      <c r="F296" s="34"/>
      <c r="G296" s="34"/>
      <c r="H296" s="34"/>
      <c r="I296" s="31">
        <v>16.6</v>
      </c>
      <c r="J296" s="31">
        <v>10</v>
      </c>
      <c r="K296" s="31"/>
      <c r="L296" s="37"/>
      <c r="M296"/>
      <c r="N296"/>
      <c r="O296"/>
      <c r="P296"/>
      <c r="Q296" s="22"/>
      <c r="R296" s="22"/>
      <c r="S296" s="22"/>
      <c r="T296" s="22"/>
      <c r="U296" s="28"/>
      <c r="V296" s="28"/>
      <c r="W296" s="28"/>
      <c r="X296" s="29"/>
    </row>
    <row r="297" spans="1:24" s="27" customFormat="1" ht="15">
      <c r="A297" s="30">
        <v>291</v>
      </c>
      <c r="B297" s="21" t="s">
        <v>67</v>
      </c>
      <c r="C297" s="21" t="s">
        <v>44</v>
      </c>
      <c r="D297" s="21" t="s">
        <v>141</v>
      </c>
      <c r="E297" s="34"/>
      <c r="F297" s="34"/>
      <c r="G297" s="34"/>
      <c r="H297" s="34"/>
      <c r="I297" s="31">
        <v>21.8</v>
      </c>
      <c r="J297" s="31">
        <v>9</v>
      </c>
      <c r="K297" s="31"/>
      <c r="L297" s="37"/>
      <c r="M297"/>
      <c r="N297"/>
      <c r="O297"/>
      <c r="P297"/>
      <c r="Q297" s="22"/>
      <c r="R297" s="22"/>
      <c r="S297" s="22"/>
      <c r="T297" s="22"/>
      <c r="U297" s="28"/>
      <c r="V297" s="28"/>
      <c r="W297" s="28"/>
      <c r="X297" s="29"/>
    </row>
    <row r="298" spans="1:24" s="27" customFormat="1" ht="15">
      <c r="A298" s="30">
        <v>292</v>
      </c>
      <c r="B298" s="21" t="s">
        <v>23</v>
      </c>
      <c r="C298" s="21" t="s">
        <v>131</v>
      </c>
      <c r="D298" s="21" t="s">
        <v>132</v>
      </c>
      <c r="E298" s="34"/>
      <c r="F298" s="34"/>
      <c r="G298" s="34"/>
      <c r="H298" s="34"/>
      <c r="I298" s="31">
        <v>46.7</v>
      </c>
      <c r="J298" s="31">
        <v>22</v>
      </c>
      <c r="K298" s="31"/>
      <c r="L298" s="37"/>
      <c r="M298"/>
      <c r="N298"/>
      <c r="O298"/>
      <c r="P298"/>
      <c r="Q298" s="22"/>
      <c r="R298" s="22"/>
      <c r="S298" s="22"/>
      <c r="T298" s="22"/>
      <c r="U298" s="28"/>
      <c r="V298" s="28"/>
      <c r="W298" s="28"/>
      <c r="X298" s="29"/>
    </row>
    <row r="299" spans="1:24" s="27" customFormat="1" ht="15">
      <c r="A299" s="30">
        <v>293</v>
      </c>
      <c r="B299" s="21" t="s">
        <v>87</v>
      </c>
      <c r="C299" s="21" t="s">
        <v>123</v>
      </c>
      <c r="D299" s="21" t="s">
        <v>124</v>
      </c>
      <c r="E299" s="34"/>
      <c r="F299" s="34"/>
      <c r="G299" s="34"/>
      <c r="H299" s="34"/>
      <c r="I299" s="31">
        <v>17.7</v>
      </c>
      <c r="J299" s="31">
        <v>10</v>
      </c>
      <c r="K299" s="31"/>
      <c r="L299" s="37"/>
      <c r="M299"/>
      <c r="N299"/>
      <c r="O299"/>
      <c r="P299"/>
      <c r="Q299" s="22"/>
      <c r="R299" s="22"/>
      <c r="S299" s="22"/>
      <c r="T299" s="22"/>
      <c r="U299" s="28"/>
      <c r="V299" s="28"/>
      <c r="W299" s="28"/>
      <c r="X299" s="29"/>
    </row>
    <row r="300" spans="1:24" s="27" customFormat="1" ht="15">
      <c r="A300" s="30">
        <v>294</v>
      </c>
      <c r="B300" s="21" t="s">
        <v>75</v>
      </c>
      <c r="C300" s="21" t="s">
        <v>92</v>
      </c>
      <c r="D300" s="21" t="s">
        <v>93</v>
      </c>
      <c r="E300" s="34"/>
      <c r="F300" s="34"/>
      <c r="G300" s="34"/>
      <c r="H300" s="34"/>
      <c r="I300" s="31">
        <v>10.2</v>
      </c>
      <c r="J300" s="31">
        <v>9</v>
      </c>
      <c r="K300" s="31"/>
      <c r="L300" s="37"/>
      <c r="M300"/>
      <c r="N300"/>
      <c r="O300"/>
      <c r="P300"/>
      <c r="Q300" s="22"/>
      <c r="R300" s="22"/>
      <c r="S300" s="22"/>
      <c r="T300" s="22"/>
      <c r="U300" s="28"/>
      <c r="V300" s="28"/>
      <c r="W300" s="28"/>
      <c r="X300" s="29"/>
    </row>
    <row r="301" spans="1:24" s="27" customFormat="1" ht="15">
      <c r="A301" s="30">
        <v>295</v>
      </c>
      <c r="B301" s="21" t="s">
        <v>202</v>
      </c>
      <c r="C301" s="23" t="s">
        <v>203</v>
      </c>
      <c r="D301" s="21" t="s">
        <v>204</v>
      </c>
      <c r="E301" s="34"/>
      <c r="F301" s="34"/>
      <c r="G301" s="34"/>
      <c r="H301" s="34"/>
      <c r="I301" s="31">
        <v>38.5</v>
      </c>
      <c r="J301" s="31">
        <v>15</v>
      </c>
      <c r="K301" s="31"/>
      <c r="L301" s="37"/>
      <c r="M301"/>
      <c r="N301"/>
      <c r="O301"/>
      <c r="P301"/>
      <c r="Q301" s="22"/>
      <c r="R301" s="22"/>
      <c r="S301" s="22"/>
      <c r="T301" s="22"/>
      <c r="U301" s="28"/>
      <c r="V301" s="28"/>
      <c r="W301" s="28"/>
      <c r="X301" s="29"/>
    </row>
    <row r="302" spans="1:24" s="27" customFormat="1" ht="15">
      <c r="A302" s="30">
        <v>296</v>
      </c>
      <c r="B302" s="21" t="s">
        <v>33</v>
      </c>
      <c r="C302" s="23" t="s">
        <v>109</v>
      </c>
      <c r="D302" s="21" t="s">
        <v>110</v>
      </c>
      <c r="E302" s="34"/>
      <c r="F302" s="34"/>
      <c r="G302" s="34"/>
      <c r="H302" s="34"/>
      <c r="I302" s="31">
        <v>17</v>
      </c>
      <c r="J302" s="31">
        <v>11</v>
      </c>
      <c r="K302" s="31"/>
      <c r="L302" s="37"/>
      <c r="M302"/>
      <c r="N302"/>
      <c r="O302"/>
      <c r="P302"/>
      <c r="Q302" s="22"/>
      <c r="R302" s="22"/>
      <c r="S302" s="22"/>
      <c r="T302" s="22"/>
      <c r="U302" s="28"/>
      <c r="V302" s="28"/>
      <c r="W302" s="28"/>
      <c r="X302" s="29"/>
    </row>
    <row r="304" spans="12:17" ht="15">
      <c r="L304" s="43" t="s">
        <v>538</v>
      </c>
      <c r="Q304" t="s">
        <v>13</v>
      </c>
    </row>
    <row r="305" spans="12:17" ht="15">
      <c r="L305" s="38" t="s">
        <v>548</v>
      </c>
      <c r="Q305" t="s">
        <v>549</v>
      </c>
    </row>
    <row r="306" spans="12:17" ht="15">
      <c r="L306" s="44" t="s">
        <v>539</v>
      </c>
      <c r="Q306" t="s">
        <v>547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2"/>
  <sheetViews>
    <sheetView zoomScalePageLayoutView="0" workbookViewId="0" topLeftCell="G1">
      <selection activeCell="S2" sqref="S2"/>
    </sheetView>
  </sheetViews>
  <sheetFormatPr defaultColWidth="9.140625" defaultRowHeight="15"/>
  <cols>
    <col min="1" max="1" width="7.421875" style="3" customWidth="1"/>
    <col min="2" max="3" width="15.7109375" style="3" customWidth="1"/>
    <col min="4" max="4" width="22.8515625" style="3" customWidth="1"/>
    <col min="5" max="5" width="16.8515625" style="3" bestFit="1" customWidth="1"/>
    <col min="6" max="7" width="17.28125" style="3" bestFit="1" customWidth="1"/>
    <col min="8" max="8" width="9.8515625" style="3" customWidth="1"/>
    <col min="9" max="9" width="7.140625" style="3" customWidth="1"/>
    <col min="10" max="10" width="6.7109375" style="3" customWidth="1"/>
    <col min="11" max="11" width="14.140625" style="3" customWidth="1"/>
    <col min="12" max="12" width="11.28125" style="3" customWidth="1"/>
    <col min="13" max="13" width="13.28125" style="0" bestFit="1" customWidth="1"/>
    <col min="14" max="15" width="16.28125" style="0" bestFit="1" customWidth="1"/>
    <col min="16" max="16" width="17.8515625" style="0" bestFit="1" customWidth="1"/>
    <col min="17" max="16384" width="9.140625" style="3" customWidth="1"/>
  </cols>
  <sheetData>
    <row r="1" spans="1:19" ht="15">
      <c r="A1" s="1" t="s">
        <v>537</v>
      </c>
      <c r="M1" s="47" t="s">
        <v>553</v>
      </c>
      <c r="N1" s="3"/>
      <c r="O1" s="3"/>
      <c r="P1" s="3"/>
      <c r="S1" s="48" t="s">
        <v>558</v>
      </c>
    </row>
    <row r="2" spans="1:19" ht="15">
      <c r="A2" s="3" t="s">
        <v>1</v>
      </c>
      <c r="K2" s="45" t="s">
        <v>546</v>
      </c>
      <c r="M2" s="47" t="s">
        <v>554</v>
      </c>
      <c r="N2" s="3"/>
      <c r="O2" s="3"/>
      <c r="P2" s="3"/>
      <c r="S2" s="48" t="s">
        <v>556</v>
      </c>
    </row>
    <row r="3" spans="11:19" ht="15">
      <c r="K3" s="15" t="s">
        <v>71</v>
      </c>
      <c r="M3" s="47" t="s">
        <v>555</v>
      </c>
      <c r="N3" s="3"/>
      <c r="O3" s="3"/>
      <c r="P3" s="3"/>
      <c r="S3" s="48" t="s">
        <v>557</v>
      </c>
    </row>
    <row r="4" spans="2:16" ht="15">
      <c r="B4" s="2"/>
      <c r="E4" s="16"/>
      <c r="F4" s="16"/>
      <c r="G4" s="16"/>
      <c r="H4" s="12"/>
      <c r="K4" s="16" t="s">
        <v>72</v>
      </c>
      <c r="L4" s="16" t="s">
        <v>14</v>
      </c>
      <c r="M4" s="48" t="s">
        <v>552</v>
      </c>
      <c r="N4" s="3"/>
      <c r="O4" s="3"/>
      <c r="P4" s="3"/>
    </row>
    <row r="5" spans="5:16" ht="15">
      <c r="E5" s="10" t="s">
        <v>8</v>
      </c>
      <c r="F5" s="10" t="s">
        <v>8</v>
      </c>
      <c r="G5" s="10" t="s">
        <v>8</v>
      </c>
      <c r="H5" s="10" t="s">
        <v>8</v>
      </c>
      <c r="I5" s="10" t="s">
        <v>10</v>
      </c>
      <c r="J5" s="10" t="s">
        <v>9</v>
      </c>
      <c r="K5" s="11" t="s">
        <v>9</v>
      </c>
      <c r="L5" s="11" t="s">
        <v>12</v>
      </c>
      <c r="M5" s="11" t="s">
        <v>13</v>
      </c>
      <c r="N5" s="11" t="s">
        <v>13</v>
      </c>
      <c r="O5" s="11" t="s">
        <v>13</v>
      </c>
      <c r="P5" s="11" t="s">
        <v>13</v>
      </c>
    </row>
    <row r="6" spans="1:16" ht="15">
      <c r="A6" s="6" t="s">
        <v>3</v>
      </c>
      <c r="B6" s="6" t="s">
        <v>4</v>
      </c>
      <c r="C6" s="6" t="s">
        <v>5</v>
      </c>
      <c r="D6" s="6" t="s">
        <v>6</v>
      </c>
      <c r="E6" s="17" t="s">
        <v>540</v>
      </c>
      <c r="F6" s="17" t="s">
        <v>541</v>
      </c>
      <c r="G6" s="17" t="s">
        <v>542</v>
      </c>
      <c r="H6" s="9" t="s">
        <v>70</v>
      </c>
      <c r="I6" s="9" t="s">
        <v>2</v>
      </c>
      <c r="J6" s="9" t="s">
        <v>0</v>
      </c>
      <c r="K6" s="17" t="s">
        <v>7</v>
      </c>
      <c r="L6" s="17" t="s">
        <v>11</v>
      </c>
      <c r="M6" s="17" t="s">
        <v>543</v>
      </c>
      <c r="N6" s="17" t="s">
        <v>544</v>
      </c>
      <c r="O6" s="17" t="s">
        <v>544</v>
      </c>
      <c r="P6" s="17" t="s">
        <v>545</v>
      </c>
    </row>
    <row r="7" spans="1:12" ht="15">
      <c r="A7" s="4">
        <v>1</v>
      </c>
      <c r="B7" s="5" t="s">
        <v>17</v>
      </c>
      <c r="C7" s="5" t="s">
        <v>16</v>
      </c>
      <c r="D7" s="5" t="s">
        <v>15</v>
      </c>
      <c r="E7" s="5"/>
      <c r="F7" s="5"/>
      <c r="G7" s="5"/>
      <c r="H7" s="5"/>
      <c r="I7" s="7">
        <v>32</v>
      </c>
      <c r="J7" s="7">
        <v>32</v>
      </c>
      <c r="K7" s="7"/>
      <c r="L7" s="8"/>
    </row>
    <row r="8" spans="1:12" ht="15">
      <c r="A8" s="4">
        <v>2</v>
      </c>
      <c r="B8" s="5" t="s">
        <v>17</v>
      </c>
      <c r="C8" s="5" t="s">
        <v>16</v>
      </c>
      <c r="D8" s="5" t="s">
        <v>15</v>
      </c>
      <c r="E8" s="5"/>
      <c r="F8" s="5"/>
      <c r="G8" s="5"/>
      <c r="H8" s="5"/>
      <c r="I8" s="7">
        <v>26</v>
      </c>
      <c r="J8" s="7">
        <v>25</v>
      </c>
      <c r="K8" s="7"/>
      <c r="L8" s="8"/>
    </row>
    <row r="9" spans="1:12" ht="15">
      <c r="A9" s="4">
        <v>3</v>
      </c>
      <c r="B9" s="13" t="s">
        <v>67</v>
      </c>
      <c r="C9" s="5" t="s">
        <v>44</v>
      </c>
      <c r="D9" s="5" t="s">
        <v>43</v>
      </c>
      <c r="E9" s="14"/>
      <c r="F9" s="14"/>
      <c r="G9" s="14"/>
      <c r="H9" s="14"/>
      <c r="I9" s="7">
        <v>25.5</v>
      </c>
      <c r="J9" s="7">
        <v>17</v>
      </c>
      <c r="K9" s="7"/>
      <c r="L9" s="8"/>
    </row>
    <row r="10" spans="1:12" ht="15">
      <c r="A10" s="4">
        <v>4</v>
      </c>
      <c r="B10" s="5" t="s">
        <v>18</v>
      </c>
      <c r="C10" s="5" t="s">
        <v>42</v>
      </c>
      <c r="D10" s="5" t="s">
        <v>41</v>
      </c>
      <c r="E10" s="14"/>
      <c r="F10" s="14"/>
      <c r="G10" s="14"/>
      <c r="H10" s="14"/>
      <c r="I10" s="7">
        <v>38</v>
      </c>
      <c r="J10" s="7">
        <v>14</v>
      </c>
      <c r="K10" s="7"/>
      <c r="L10" s="8"/>
    </row>
    <row r="11" spans="1:12" ht="15">
      <c r="A11" s="4">
        <v>5</v>
      </c>
      <c r="B11" s="13" t="s">
        <v>67</v>
      </c>
      <c r="C11" s="5" t="s">
        <v>44</v>
      </c>
      <c r="D11" s="5" t="s">
        <v>43</v>
      </c>
      <c r="E11" s="14"/>
      <c r="F11" s="14"/>
      <c r="G11" s="14"/>
      <c r="H11" s="14"/>
      <c r="I11" s="7">
        <v>11</v>
      </c>
      <c r="J11" s="7">
        <v>8</v>
      </c>
      <c r="K11" s="7"/>
      <c r="L11" s="8"/>
    </row>
    <row r="12" spans="1:12" ht="15">
      <c r="A12" s="4">
        <v>6</v>
      </c>
      <c r="B12" s="13" t="s">
        <v>67</v>
      </c>
      <c r="C12" s="5" t="s">
        <v>44</v>
      </c>
      <c r="D12" s="5" t="s">
        <v>43</v>
      </c>
      <c r="E12" s="14"/>
      <c r="F12" s="14"/>
      <c r="G12" s="14"/>
      <c r="H12" s="14"/>
      <c r="I12" s="7">
        <v>13</v>
      </c>
      <c r="J12" s="7">
        <v>10</v>
      </c>
      <c r="K12" s="7"/>
      <c r="L12" s="8"/>
    </row>
    <row r="13" spans="1:12" ht="15">
      <c r="A13" s="4">
        <v>7</v>
      </c>
      <c r="B13" s="5" t="s">
        <v>18</v>
      </c>
      <c r="C13" s="5" t="s">
        <v>42</v>
      </c>
      <c r="D13" s="5" t="s">
        <v>41</v>
      </c>
      <c r="E13" s="14"/>
      <c r="F13" s="14"/>
      <c r="G13" s="14"/>
      <c r="H13" s="14"/>
      <c r="I13" s="7">
        <v>45</v>
      </c>
      <c r="J13" s="7">
        <v>25</v>
      </c>
      <c r="K13" s="7"/>
      <c r="L13" s="8"/>
    </row>
    <row r="14" spans="1:12" ht="15">
      <c r="A14" s="4">
        <v>8</v>
      </c>
      <c r="B14" s="5" t="s">
        <v>25</v>
      </c>
      <c r="C14" s="5" t="s">
        <v>24</v>
      </c>
      <c r="D14" s="5" t="s">
        <v>28</v>
      </c>
      <c r="E14" s="14"/>
      <c r="F14" s="14"/>
      <c r="G14" s="14"/>
      <c r="H14" s="14"/>
      <c r="I14" s="7">
        <v>33</v>
      </c>
      <c r="J14" s="7">
        <v>23</v>
      </c>
      <c r="K14" s="7"/>
      <c r="L14" s="8"/>
    </row>
    <row r="15" spans="1:12" ht="15">
      <c r="A15" s="4">
        <v>9</v>
      </c>
      <c r="B15" s="5" t="s">
        <v>17</v>
      </c>
      <c r="C15" s="5" t="s">
        <v>16</v>
      </c>
      <c r="D15" s="5" t="s">
        <v>15</v>
      </c>
      <c r="E15" s="14"/>
      <c r="F15" s="14"/>
      <c r="G15" s="14"/>
      <c r="H15" s="14"/>
      <c r="I15" s="7">
        <v>34.5</v>
      </c>
      <c r="J15" s="7">
        <v>35</v>
      </c>
      <c r="K15" s="7"/>
      <c r="L15" s="8"/>
    </row>
    <row r="16" spans="1:12" ht="15">
      <c r="A16" s="4">
        <v>10</v>
      </c>
      <c r="B16" s="5" t="s">
        <v>17</v>
      </c>
      <c r="C16" s="5" t="s">
        <v>16</v>
      </c>
      <c r="D16" s="5" t="s">
        <v>15</v>
      </c>
      <c r="E16" s="14"/>
      <c r="F16" s="14"/>
      <c r="G16" s="14"/>
      <c r="H16" s="14"/>
      <c r="I16" s="7">
        <v>29.5</v>
      </c>
      <c r="J16" s="7">
        <v>22</v>
      </c>
      <c r="K16" s="7"/>
      <c r="L16" s="8"/>
    </row>
    <row r="17" spans="1:12" ht="15">
      <c r="A17" s="4">
        <v>11</v>
      </c>
      <c r="B17" s="5" t="s">
        <v>33</v>
      </c>
      <c r="C17" s="5" t="s">
        <v>32</v>
      </c>
      <c r="D17" s="5" t="s">
        <v>31</v>
      </c>
      <c r="E17" s="14"/>
      <c r="F17" s="14"/>
      <c r="G17" s="14"/>
      <c r="H17" s="14"/>
      <c r="I17" s="7">
        <v>34</v>
      </c>
      <c r="J17" s="7">
        <v>10</v>
      </c>
      <c r="K17" s="7"/>
      <c r="L17" s="8"/>
    </row>
    <row r="18" spans="1:12" ht="15">
      <c r="A18" s="4">
        <v>12</v>
      </c>
      <c r="B18" s="5" t="s">
        <v>17</v>
      </c>
      <c r="C18" s="5" t="s">
        <v>16</v>
      </c>
      <c r="D18" s="5" t="s">
        <v>15</v>
      </c>
      <c r="E18" s="14"/>
      <c r="F18" s="14"/>
      <c r="G18" s="14"/>
      <c r="H18" s="14"/>
      <c r="I18" s="7">
        <v>35</v>
      </c>
      <c r="J18" s="7">
        <v>25</v>
      </c>
      <c r="K18" s="7"/>
      <c r="L18" s="8"/>
    </row>
    <row r="19" spans="1:12" ht="15">
      <c r="A19" s="4">
        <v>13</v>
      </c>
      <c r="B19" s="5" t="s">
        <v>33</v>
      </c>
      <c r="C19" s="5" t="s">
        <v>32</v>
      </c>
      <c r="D19" s="5" t="s">
        <v>31</v>
      </c>
      <c r="E19" s="14"/>
      <c r="F19" s="14"/>
      <c r="G19" s="14"/>
      <c r="H19" s="14"/>
      <c r="I19" s="7">
        <v>13.5</v>
      </c>
      <c r="J19" s="7">
        <v>7</v>
      </c>
      <c r="K19" s="7"/>
      <c r="L19" s="8"/>
    </row>
    <row r="20" spans="1:12" ht="15">
      <c r="A20" s="4">
        <v>14</v>
      </c>
      <c r="B20" s="13" t="s">
        <v>67</v>
      </c>
      <c r="C20" s="5" t="s">
        <v>44</v>
      </c>
      <c r="D20" s="5" t="s">
        <v>63</v>
      </c>
      <c r="E20" s="14"/>
      <c r="F20" s="14"/>
      <c r="G20" s="14"/>
      <c r="H20" s="14"/>
      <c r="I20" s="7">
        <v>14</v>
      </c>
      <c r="J20" s="7">
        <v>5</v>
      </c>
      <c r="K20" s="7"/>
      <c r="L20" s="8"/>
    </row>
    <row r="21" spans="1:12" ht="15">
      <c r="A21" s="4">
        <v>15</v>
      </c>
      <c r="B21" s="5" t="s">
        <v>25</v>
      </c>
      <c r="C21" s="5" t="s">
        <v>24</v>
      </c>
      <c r="D21" s="5" t="s">
        <v>28</v>
      </c>
      <c r="E21" s="14"/>
      <c r="F21" s="14"/>
      <c r="G21" s="14"/>
      <c r="H21" s="14"/>
      <c r="I21" s="7">
        <v>23</v>
      </c>
      <c r="J21" s="7">
        <v>17</v>
      </c>
      <c r="K21" s="7"/>
      <c r="L21" s="8"/>
    </row>
    <row r="22" spans="1:12" ht="15">
      <c r="A22" s="4">
        <v>16</v>
      </c>
      <c r="B22" s="13" t="s">
        <v>67</v>
      </c>
      <c r="C22" s="5" t="s">
        <v>44</v>
      </c>
      <c r="D22" s="5" t="s">
        <v>63</v>
      </c>
      <c r="E22" s="14"/>
      <c r="F22" s="14"/>
      <c r="G22" s="14"/>
      <c r="H22" s="14"/>
      <c r="I22" s="7">
        <v>16</v>
      </c>
      <c r="J22" s="7">
        <v>11</v>
      </c>
      <c r="K22" s="7"/>
      <c r="L22" s="8"/>
    </row>
    <row r="23" spans="1:12" ht="15">
      <c r="A23" s="4">
        <v>17</v>
      </c>
      <c r="B23" s="13" t="s">
        <v>38</v>
      </c>
      <c r="C23" s="5" t="s">
        <v>22</v>
      </c>
      <c r="D23" s="5" t="s">
        <v>21</v>
      </c>
      <c r="E23" s="14"/>
      <c r="F23" s="14"/>
      <c r="G23" s="14"/>
      <c r="H23" s="14"/>
      <c r="I23" s="7">
        <v>15</v>
      </c>
      <c r="J23" s="7">
        <v>12</v>
      </c>
      <c r="K23" s="7"/>
      <c r="L23" s="8"/>
    </row>
    <row r="24" spans="1:12" ht="15">
      <c r="A24" s="4">
        <v>18</v>
      </c>
      <c r="B24" s="13" t="s">
        <v>38</v>
      </c>
      <c r="C24" s="5" t="s">
        <v>22</v>
      </c>
      <c r="D24" s="5" t="s">
        <v>21</v>
      </c>
      <c r="E24" s="14"/>
      <c r="F24" s="14"/>
      <c r="G24" s="14"/>
      <c r="H24" s="14"/>
      <c r="I24" s="7">
        <v>17.5</v>
      </c>
      <c r="J24" s="7">
        <v>13</v>
      </c>
      <c r="K24" s="7"/>
      <c r="L24" s="8"/>
    </row>
    <row r="25" spans="1:12" ht="15">
      <c r="A25" s="4">
        <v>19</v>
      </c>
      <c r="B25" s="13" t="s">
        <v>68</v>
      </c>
      <c r="C25" s="5" t="s">
        <v>46</v>
      </c>
      <c r="D25" s="5" t="s">
        <v>45</v>
      </c>
      <c r="E25" s="14"/>
      <c r="F25" s="14"/>
      <c r="G25" s="14"/>
      <c r="H25" s="14"/>
      <c r="I25" s="7">
        <v>55</v>
      </c>
      <c r="J25" s="7">
        <v>25</v>
      </c>
      <c r="K25" s="7"/>
      <c r="L25" s="8"/>
    </row>
    <row r="26" spans="1:12" ht="15">
      <c r="A26" s="4">
        <v>20</v>
      </c>
      <c r="B26" s="5" t="s">
        <v>18</v>
      </c>
      <c r="C26" s="5" t="s">
        <v>42</v>
      </c>
      <c r="D26" s="5" t="s">
        <v>41</v>
      </c>
      <c r="E26" s="14"/>
      <c r="F26" s="14"/>
      <c r="G26" s="14"/>
      <c r="H26" s="14"/>
      <c r="I26" s="7">
        <v>27.5</v>
      </c>
      <c r="J26" s="7">
        <v>14</v>
      </c>
      <c r="K26" s="7"/>
      <c r="L26" s="8"/>
    </row>
    <row r="27" spans="1:12" ht="15">
      <c r="A27" s="4">
        <v>21</v>
      </c>
      <c r="B27" s="5" t="s">
        <v>17</v>
      </c>
      <c r="C27" s="5" t="s">
        <v>16</v>
      </c>
      <c r="D27" s="5" t="s">
        <v>15</v>
      </c>
      <c r="E27" s="14"/>
      <c r="F27" s="14"/>
      <c r="G27" s="14"/>
      <c r="H27" s="14"/>
      <c r="I27" s="7">
        <v>42</v>
      </c>
      <c r="J27" s="7">
        <v>17</v>
      </c>
      <c r="K27" s="7"/>
      <c r="L27" s="8"/>
    </row>
    <row r="28" spans="1:12" ht="15">
      <c r="A28" s="4">
        <v>22</v>
      </c>
      <c r="B28" s="5" t="s">
        <v>17</v>
      </c>
      <c r="C28" s="5" t="s">
        <v>16</v>
      </c>
      <c r="D28" s="5" t="s">
        <v>15</v>
      </c>
      <c r="E28" s="14"/>
      <c r="F28" s="14"/>
      <c r="G28" s="14"/>
      <c r="H28" s="14"/>
      <c r="I28" s="7">
        <v>30</v>
      </c>
      <c r="J28" s="7">
        <v>9</v>
      </c>
      <c r="K28" s="7"/>
      <c r="L28" s="8"/>
    </row>
    <row r="29" spans="1:12" ht="15">
      <c r="A29" s="4">
        <v>23</v>
      </c>
      <c r="B29" s="5" t="s">
        <v>18</v>
      </c>
      <c r="C29" s="5" t="s">
        <v>42</v>
      </c>
      <c r="D29" s="5" t="s">
        <v>41</v>
      </c>
      <c r="E29" s="14"/>
      <c r="F29" s="14"/>
      <c r="G29" s="14"/>
      <c r="H29" s="14"/>
      <c r="I29" s="7">
        <v>33</v>
      </c>
      <c r="J29" s="7">
        <v>20</v>
      </c>
      <c r="K29" s="7"/>
      <c r="L29" s="8"/>
    </row>
    <row r="30" spans="1:12" ht="15">
      <c r="A30" s="4">
        <v>24</v>
      </c>
      <c r="B30" s="5" t="s">
        <v>18</v>
      </c>
      <c r="C30" s="5" t="s">
        <v>42</v>
      </c>
      <c r="D30" s="5" t="s">
        <v>41</v>
      </c>
      <c r="E30" s="14"/>
      <c r="F30" s="14"/>
      <c r="G30" s="14"/>
      <c r="H30" s="14"/>
      <c r="I30" s="7">
        <v>27</v>
      </c>
      <c r="J30" s="7">
        <v>15</v>
      </c>
      <c r="K30" s="7"/>
      <c r="L30" s="8"/>
    </row>
    <row r="31" spans="1:12" ht="15">
      <c r="A31" s="4">
        <v>25</v>
      </c>
      <c r="B31" s="5" t="s">
        <v>18</v>
      </c>
      <c r="C31" s="5" t="s">
        <v>34</v>
      </c>
      <c r="D31" s="5" t="s">
        <v>40</v>
      </c>
      <c r="E31" s="14"/>
      <c r="F31" s="14"/>
      <c r="G31" s="14"/>
      <c r="H31" s="14"/>
      <c r="I31" s="7">
        <v>13</v>
      </c>
      <c r="J31" s="7">
        <v>6</v>
      </c>
      <c r="K31" s="7"/>
      <c r="L31" s="8"/>
    </row>
    <row r="32" spans="1:12" ht="15">
      <c r="A32" s="4">
        <v>26</v>
      </c>
      <c r="B32" s="5" t="s">
        <v>33</v>
      </c>
      <c r="C32" s="5" t="s">
        <v>32</v>
      </c>
      <c r="D32" s="5" t="s">
        <v>31</v>
      </c>
      <c r="E32" s="14"/>
      <c r="F32" s="14"/>
      <c r="G32" s="14"/>
      <c r="H32" s="14"/>
      <c r="I32" s="7">
        <v>63</v>
      </c>
      <c r="J32" s="7">
        <v>18</v>
      </c>
      <c r="K32" s="7"/>
      <c r="L32" s="8"/>
    </row>
    <row r="33" spans="1:12" ht="15">
      <c r="A33" s="4">
        <v>27</v>
      </c>
      <c r="B33" s="5" t="s">
        <v>17</v>
      </c>
      <c r="C33" s="5" t="s">
        <v>16</v>
      </c>
      <c r="D33" s="5" t="s">
        <v>15</v>
      </c>
      <c r="E33" s="14"/>
      <c r="F33" s="14"/>
      <c r="G33" s="14"/>
      <c r="H33" s="14"/>
      <c r="I33" s="7">
        <v>15.5</v>
      </c>
      <c r="J33" s="7">
        <v>22</v>
      </c>
      <c r="K33" s="7"/>
      <c r="L33" s="8"/>
    </row>
    <row r="34" spans="1:12" ht="15">
      <c r="A34" s="4">
        <v>28</v>
      </c>
      <c r="B34" s="5" t="s">
        <v>18</v>
      </c>
      <c r="C34" s="5" t="s">
        <v>34</v>
      </c>
      <c r="D34" s="5" t="s">
        <v>40</v>
      </c>
      <c r="E34" s="14"/>
      <c r="F34" s="14"/>
      <c r="G34" s="14"/>
      <c r="H34" s="14"/>
      <c r="I34" s="7">
        <v>13</v>
      </c>
      <c r="J34" s="7">
        <v>8</v>
      </c>
      <c r="K34" s="7"/>
      <c r="L34" s="8"/>
    </row>
    <row r="35" spans="1:12" ht="15">
      <c r="A35" s="4">
        <v>29</v>
      </c>
      <c r="B35" s="5" t="s">
        <v>33</v>
      </c>
      <c r="C35" s="5" t="s">
        <v>32</v>
      </c>
      <c r="D35" s="5" t="s">
        <v>31</v>
      </c>
      <c r="E35" s="14"/>
      <c r="F35" s="14"/>
      <c r="G35" s="14"/>
      <c r="H35" s="14"/>
      <c r="I35" s="7">
        <v>77.5</v>
      </c>
      <c r="J35" s="7">
        <v>25</v>
      </c>
      <c r="K35" s="7"/>
      <c r="L35" s="8"/>
    </row>
    <row r="36" spans="1:12" ht="15">
      <c r="A36" s="4">
        <v>30</v>
      </c>
      <c r="B36" s="5" t="s">
        <v>30</v>
      </c>
      <c r="C36" s="5" t="s">
        <v>55</v>
      </c>
      <c r="D36" s="5" t="s">
        <v>62</v>
      </c>
      <c r="E36" s="14"/>
      <c r="F36" s="14"/>
      <c r="G36" s="14"/>
      <c r="H36" s="14"/>
      <c r="I36" s="7">
        <v>40</v>
      </c>
      <c r="J36" s="7">
        <v>13</v>
      </c>
      <c r="K36" s="7"/>
      <c r="L36" s="8"/>
    </row>
    <row r="37" spans="1:12" ht="15">
      <c r="A37" s="4">
        <v>31</v>
      </c>
      <c r="B37" s="5" t="s">
        <v>38</v>
      </c>
      <c r="C37" s="5" t="s">
        <v>48</v>
      </c>
      <c r="D37" s="5" t="s">
        <v>47</v>
      </c>
      <c r="E37" s="14"/>
      <c r="F37" s="14"/>
      <c r="G37" s="14"/>
      <c r="H37" s="14"/>
      <c r="I37" s="7">
        <v>40</v>
      </c>
      <c r="J37" s="7">
        <v>15</v>
      </c>
      <c r="K37" s="7"/>
      <c r="L37" s="8"/>
    </row>
    <row r="38" spans="1:12" ht="15">
      <c r="A38" s="4">
        <v>32</v>
      </c>
      <c r="B38" s="13" t="s">
        <v>67</v>
      </c>
      <c r="C38" s="5" t="s">
        <v>44</v>
      </c>
      <c r="D38" s="5" t="s">
        <v>63</v>
      </c>
      <c r="E38" s="14"/>
      <c r="F38" s="14"/>
      <c r="G38" s="14"/>
      <c r="H38" s="14"/>
      <c r="I38" s="7">
        <v>13</v>
      </c>
      <c r="J38" s="7">
        <v>7</v>
      </c>
      <c r="K38" s="7"/>
      <c r="L38" s="8"/>
    </row>
    <row r="39" spans="1:12" ht="15">
      <c r="A39" s="4">
        <v>33</v>
      </c>
      <c r="B39" s="13" t="s">
        <v>67</v>
      </c>
      <c r="C39" s="5" t="s">
        <v>44</v>
      </c>
      <c r="D39" s="5" t="s">
        <v>63</v>
      </c>
      <c r="E39" s="14"/>
      <c r="F39" s="14"/>
      <c r="G39" s="14"/>
      <c r="H39" s="14"/>
      <c r="I39" s="7">
        <v>20</v>
      </c>
      <c r="J39" s="7">
        <v>9</v>
      </c>
      <c r="K39" s="7"/>
      <c r="L39" s="8"/>
    </row>
    <row r="40" spans="1:12" ht="15">
      <c r="A40" s="4">
        <v>34</v>
      </c>
      <c r="B40" s="13" t="s">
        <v>67</v>
      </c>
      <c r="C40" s="5" t="s">
        <v>44</v>
      </c>
      <c r="D40" s="5" t="s">
        <v>43</v>
      </c>
      <c r="E40" s="14"/>
      <c r="F40" s="14"/>
      <c r="G40" s="14"/>
      <c r="H40" s="14"/>
      <c r="I40" s="7">
        <v>14</v>
      </c>
      <c r="J40" s="7">
        <v>9</v>
      </c>
      <c r="K40" s="7"/>
      <c r="L40" s="8"/>
    </row>
    <row r="41" spans="1:12" ht="15">
      <c r="A41" s="4">
        <v>35</v>
      </c>
      <c r="B41" s="5" t="s">
        <v>17</v>
      </c>
      <c r="C41" s="5" t="s">
        <v>16</v>
      </c>
      <c r="D41" s="5" t="s">
        <v>15</v>
      </c>
      <c r="E41" s="14"/>
      <c r="F41" s="14"/>
      <c r="G41" s="14"/>
      <c r="H41" s="14"/>
      <c r="I41" s="7">
        <v>40</v>
      </c>
      <c r="J41" s="7">
        <v>7</v>
      </c>
      <c r="K41" s="7"/>
      <c r="L41" s="8"/>
    </row>
    <row r="42" spans="1:12" ht="15">
      <c r="A42" s="4">
        <v>36</v>
      </c>
      <c r="B42" s="13" t="s">
        <v>67</v>
      </c>
      <c r="C42" s="5" t="s">
        <v>44</v>
      </c>
      <c r="D42" s="5" t="s">
        <v>43</v>
      </c>
      <c r="E42" s="14"/>
      <c r="F42" s="14"/>
      <c r="G42" s="14"/>
      <c r="H42" s="14"/>
      <c r="I42" s="7">
        <v>15</v>
      </c>
      <c r="J42" s="7">
        <v>12</v>
      </c>
      <c r="K42" s="7"/>
      <c r="L42" s="8"/>
    </row>
    <row r="43" spans="1:12" ht="15">
      <c r="A43" s="4">
        <v>37</v>
      </c>
      <c r="B43" s="13" t="s">
        <v>38</v>
      </c>
      <c r="C43" s="5" t="s">
        <v>22</v>
      </c>
      <c r="D43" s="5" t="s">
        <v>21</v>
      </c>
      <c r="E43" s="14"/>
      <c r="F43" s="14"/>
      <c r="G43" s="14"/>
      <c r="H43" s="14"/>
      <c r="I43" s="7">
        <v>23</v>
      </c>
      <c r="J43" s="7">
        <v>14</v>
      </c>
      <c r="K43" s="7"/>
      <c r="L43" s="8"/>
    </row>
    <row r="44" spans="1:12" ht="15">
      <c r="A44" s="4">
        <v>38</v>
      </c>
      <c r="B44" s="13" t="s">
        <v>67</v>
      </c>
      <c r="C44" s="5" t="s">
        <v>44</v>
      </c>
      <c r="D44" s="5" t="s">
        <v>43</v>
      </c>
      <c r="E44" s="14"/>
      <c r="F44" s="14"/>
      <c r="G44" s="14"/>
      <c r="H44" s="14"/>
      <c r="I44" s="7">
        <v>15</v>
      </c>
      <c r="J44" s="7">
        <v>11</v>
      </c>
      <c r="K44" s="7"/>
      <c r="L44" s="8"/>
    </row>
    <row r="45" spans="1:12" ht="15">
      <c r="A45" s="4">
        <v>39</v>
      </c>
      <c r="B45" s="13" t="s">
        <v>38</v>
      </c>
      <c r="C45" s="5" t="s">
        <v>22</v>
      </c>
      <c r="D45" s="5" t="s">
        <v>21</v>
      </c>
      <c r="E45" s="14"/>
      <c r="F45" s="14"/>
      <c r="G45" s="14"/>
      <c r="H45" s="14"/>
      <c r="I45" s="7">
        <v>14</v>
      </c>
      <c r="J45" s="7">
        <v>10</v>
      </c>
      <c r="K45" s="7"/>
      <c r="L45" s="8"/>
    </row>
    <row r="46" spans="1:12" ht="15">
      <c r="A46" s="4">
        <v>40</v>
      </c>
      <c r="B46" s="5" t="s">
        <v>17</v>
      </c>
      <c r="C46" s="5" t="s">
        <v>16</v>
      </c>
      <c r="D46" s="5" t="s">
        <v>15</v>
      </c>
      <c r="E46" s="14"/>
      <c r="F46" s="14"/>
      <c r="G46" s="14"/>
      <c r="H46" s="14"/>
      <c r="I46" s="7">
        <v>37.5</v>
      </c>
      <c r="J46" s="7">
        <v>20</v>
      </c>
      <c r="K46" s="7"/>
      <c r="L46" s="8"/>
    </row>
    <row r="47" spans="1:12" ht="15">
      <c r="A47" s="4">
        <v>41</v>
      </c>
      <c r="B47" s="13" t="s">
        <v>67</v>
      </c>
      <c r="C47" s="5" t="s">
        <v>44</v>
      </c>
      <c r="D47" s="5" t="s">
        <v>43</v>
      </c>
      <c r="E47" s="14"/>
      <c r="F47" s="14"/>
      <c r="G47" s="14"/>
      <c r="H47" s="14"/>
      <c r="I47" s="7">
        <v>11</v>
      </c>
      <c r="J47" s="7">
        <v>10</v>
      </c>
      <c r="K47" s="7"/>
      <c r="L47" s="8"/>
    </row>
    <row r="48" spans="1:12" ht="15">
      <c r="A48" s="4">
        <v>42</v>
      </c>
      <c r="B48" s="5" t="s">
        <v>33</v>
      </c>
      <c r="C48" s="5" t="s">
        <v>32</v>
      </c>
      <c r="D48" s="5" t="s">
        <v>31</v>
      </c>
      <c r="E48" s="14"/>
      <c r="F48" s="14"/>
      <c r="G48" s="14"/>
      <c r="H48" s="14"/>
      <c r="I48" s="7">
        <v>22.5</v>
      </c>
      <c r="J48" s="7">
        <v>13</v>
      </c>
      <c r="K48" s="7"/>
      <c r="L48" s="8"/>
    </row>
    <row r="49" spans="1:12" ht="15">
      <c r="A49" s="4">
        <v>43</v>
      </c>
      <c r="B49" s="13" t="s">
        <v>38</v>
      </c>
      <c r="C49" s="5" t="s">
        <v>22</v>
      </c>
      <c r="D49" s="5" t="s">
        <v>21</v>
      </c>
      <c r="E49" s="14"/>
      <c r="F49" s="14"/>
      <c r="G49" s="14"/>
      <c r="H49" s="14"/>
      <c r="I49" s="7">
        <v>19.5</v>
      </c>
      <c r="J49" s="7">
        <v>13</v>
      </c>
      <c r="K49" s="7"/>
      <c r="L49" s="8"/>
    </row>
    <row r="50" spans="1:12" ht="15">
      <c r="A50" s="4">
        <v>44</v>
      </c>
      <c r="B50" s="13" t="s">
        <v>68</v>
      </c>
      <c r="C50" s="5" t="s">
        <v>46</v>
      </c>
      <c r="D50" s="5" t="s">
        <v>45</v>
      </c>
      <c r="E50" s="14"/>
      <c r="F50" s="14"/>
      <c r="G50" s="14"/>
      <c r="H50" s="14"/>
      <c r="I50" s="7">
        <v>25.5</v>
      </c>
      <c r="J50" s="7">
        <v>10</v>
      </c>
      <c r="K50" s="7"/>
      <c r="L50" s="8"/>
    </row>
    <row r="51" spans="1:12" ht="15">
      <c r="A51" s="4">
        <v>45</v>
      </c>
      <c r="B51" s="5" t="s">
        <v>20</v>
      </c>
      <c r="C51" s="5" t="s">
        <v>19</v>
      </c>
      <c r="D51" s="5" t="s">
        <v>52</v>
      </c>
      <c r="E51" s="14"/>
      <c r="F51" s="14"/>
      <c r="G51" s="14"/>
      <c r="H51" s="14"/>
      <c r="I51" s="7">
        <v>30</v>
      </c>
      <c r="J51" s="7">
        <v>10</v>
      </c>
      <c r="K51" s="7"/>
      <c r="L51" s="8"/>
    </row>
    <row r="52" spans="1:12" ht="15">
      <c r="A52" s="4">
        <v>46</v>
      </c>
      <c r="B52" s="5" t="s">
        <v>17</v>
      </c>
      <c r="C52" s="5" t="s">
        <v>59</v>
      </c>
      <c r="D52" s="5" t="s">
        <v>58</v>
      </c>
      <c r="E52" s="14"/>
      <c r="F52" s="14"/>
      <c r="G52" s="14"/>
      <c r="H52" s="14"/>
      <c r="I52" s="7">
        <v>11</v>
      </c>
      <c r="J52" s="7">
        <v>5</v>
      </c>
      <c r="K52" s="7"/>
      <c r="L52" s="8"/>
    </row>
    <row r="53" spans="1:12" ht="15">
      <c r="A53" s="4">
        <v>47</v>
      </c>
      <c r="B53" s="5" t="s">
        <v>18</v>
      </c>
      <c r="C53" s="5" t="s">
        <v>42</v>
      </c>
      <c r="D53" s="5" t="s">
        <v>41</v>
      </c>
      <c r="E53" s="14"/>
      <c r="F53" s="14"/>
      <c r="G53" s="14"/>
      <c r="H53" s="14"/>
      <c r="I53" s="7">
        <v>12</v>
      </c>
      <c r="J53" s="7">
        <v>8</v>
      </c>
      <c r="K53" s="7"/>
      <c r="L53" s="8"/>
    </row>
    <row r="54" spans="1:12" ht="15">
      <c r="A54" s="4">
        <v>48</v>
      </c>
      <c r="B54" s="5" t="s">
        <v>18</v>
      </c>
      <c r="C54" s="5" t="s">
        <v>42</v>
      </c>
      <c r="D54" s="5" t="s">
        <v>41</v>
      </c>
      <c r="E54" s="14"/>
      <c r="F54" s="14"/>
      <c r="G54" s="14"/>
      <c r="H54" s="14"/>
      <c r="I54" s="7">
        <v>26</v>
      </c>
      <c r="J54" s="7">
        <v>20</v>
      </c>
      <c r="K54" s="7"/>
      <c r="L54" s="8"/>
    </row>
    <row r="55" spans="1:12" ht="15">
      <c r="A55" s="4">
        <v>49</v>
      </c>
      <c r="B55" s="13" t="s">
        <v>67</v>
      </c>
      <c r="C55" s="5" t="s">
        <v>44</v>
      </c>
      <c r="D55" s="5" t="s">
        <v>43</v>
      </c>
      <c r="E55" s="14"/>
      <c r="F55" s="14"/>
      <c r="G55" s="14"/>
      <c r="H55" s="14"/>
      <c r="I55" s="7">
        <v>10</v>
      </c>
      <c r="J55" s="7">
        <v>11</v>
      </c>
      <c r="K55" s="7"/>
      <c r="L55" s="8"/>
    </row>
    <row r="56" spans="1:12" ht="15">
      <c r="A56" s="4">
        <v>50</v>
      </c>
      <c r="B56" s="5" t="s">
        <v>17</v>
      </c>
      <c r="C56" s="5" t="s">
        <v>16</v>
      </c>
      <c r="D56" s="5" t="s">
        <v>15</v>
      </c>
      <c r="E56" s="14"/>
      <c r="F56" s="14"/>
      <c r="G56" s="14"/>
      <c r="H56" s="14"/>
      <c r="I56" s="7">
        <v>33</v>
      </c>
      <c r="J56" s="7">
        <v>32</v>
      </c>
      <c r="K56" s="7"/>
      <c r="L56" s="8"/>
    </row>
    <row r="57" spans="1:12" ht="15">
      <c r="A57" s="4">
        <v>51</v>
      </c>
      <c r="B57" s="5" t="s">
        <v>17</v>
      </c>
      <c r="C57" s="5" t="s">
        <v>59</v>
      </c>
      <c r="D57" s="5" t="s">
        <v>58</v>
      </c>
      <c r="E57" s="14"/>
      <c r="F57" s="14"/>
      <c r="G57" s="14"/>
      <c r="H57" s="14"/>
      <c r="I57" s="7">
        <v>16</v>
      </c>
      <c r="J57" s="7">
        <v>19</v>
      </c>
      <c r="K57" s="7"/>
      <c r="L57" s="8"/>
    </row>
    <row r="58" spans="1:12" ht="15">
      <c r="A58" s="4">
        <v>52</v>
      </c>
      <c r="B58" s="5" t="s">
        <v>50</v>
      </c>
      <c r="C58" s="5" t="s">
        <v>51</v>
      </c>
      <c r="D58" s="5" t="s">
        <v>53</v>
      </c>
      <c r="E58" s="14"/>
      <c r="F58" s="14"/>
      <c r="G58" s="14"/>
      <c r="H58" s="14"/>
      <c r="I58" s="7">
        <v>15.5</v>
      </c>
      <c r="J58" s="7">
        <v>10</v>
      </c>
      <c r="K58" s="7"/>
      <c r="L58" s="8"/>
    </row>
    <row r="59" spans="1:12" ht="15">
      <c r="A59" s="4">
        <v>53</v>
      </c>
      <c r="B59" s="5" t="s">
        <v>50</v>
      </c>
      <c r="C59" s="5" t="s">
        <v>51</v>
      </c>
      <c r="D59" s="5" t="s">
        <v>53</v>
      </c>
      <c r="E59" s="14"/>
      <c r="F59" s="14"/>
      <c r="G59" s="14"/>
      <c r="H59" s="14"/>
      <c r="I59" s="7">
        <v>30</v>
      </c>
      <c r="J59" s="7">
        <v>11</v>
      </c>
      <c r="K59" s="7"/>
      <c r="L59" s="8"/>
    </row>
    <row r="60" spans="1:12" ht="15">
      <c r="A60" s="4">
        <v>54</v>
      </c>
      <c r="B60" s="5" t="s">
        <v>50</v>
      </c>
      <c r="C60" s="5" t="s">
        <v>51</v>
      </c>
      <c r="D60" s="5" t="s">
        <v>53</v>
      </c>
      <c r="E60" s="14"/>
      <c r="F60" s="14"/>
      <c r="G60" s="14"/>
      <c r="H60" s="14"/>
      <c r="I60" s="7">
        <v>29</v>
      </c>
      <c r="J60" s="7">
        <v>9</v>
      </c>
      <c r="K60" s="7"/>
      <c r="L60" s="8"/>
    </row>
    <row r="61" spans="1:12" ht="15">
      <c r="A61" s="4">
        <v>55</v>
      </c>
      <c r="B61" s="5" t="s">
        <v>38</v>
      </c>
      <c r="C61" s="5" t="s">
        <v>48</v>
      </c>
      <c r="D61" s="5" t="s">
        <v>47</v>
      </c>
      <c r="E61" s="14"/>
      <c r="F61" s="14"/>
      <c r="G61" s="14"/>
      <c r="H61" s="14"/>
      <c r="I61" s="7">
        <v>25</v>
      </c>
      <c r="J61" s="7">
        <v>14</v>
      </c>
      <c r="K61" s="7"/>
      <c r="L61" s="8"/>
    </row>
    <row r="62" spans="1:12" ht="15">
      <c r="A62" s="4">
        <v>56</v>
      </c>
      <c r="B62" s="5" t="s">
        <v>17</v>
      </c>
      <c r="C62" s="5" t="s">
        <v>16</v>
      </c>
      <c r="D62" s="5" t="s">
        <v>15</v>
      </c>
      <c r="E62" s="14"/>
      <c r="F62" s="14"/>
      <c r="G62" s="14"/>
      <c r="H62" s="14"/>
      <c r="I62" s="7">
        <v>30</v>
      </c>
      <c r="J62" s="7">
        <v>27</v>
      </c>
      <c r="K62" s="7"/>
      <c r="L62" s="8"/>
    </row>
    <row r="63" spans="1:12" ht="15">
      <c r="A63" s="4">
        <v>57</v>
      </c>
      <c r="B63" s="5" t="s">
        <v>17</v>
      </c>
      <c r="C63" s="5" t="s">
        <v>16</v>
      </c>
      <c r="D63" s="5" t="s">
        <v>15</v>
      </c>
      <c r="E63" s="14"/>
      <c r="F63" s="14"/>
      <c r="G63" s="14"/>
      <c r="H63" s="14"/>
      <c r="I63" s="7">
        <v>32</v>
      </c>
      <c r="J63" s="7">
        <v>24</v>
      </c>
      <c r="K63" s="7"/>
      <c r="L63" s="8"/>
    </row>
    <row r="64" spans="1:12" ht="15">
      <c r="A64" s="4">
        <v>58</v>
      </c>
      <c r="B64" s="13" t="s">
        <v>67</v>
      </c>
      <c r="C64" s="5" t="s">
        <v>57</v>
      </c>
      <c r="D64" s="5" t="s">
        <v>56</v>
      </c>
      <c r="E64" s="14"/>
      <c r="F64" s="14"/>
      <c r="G64" s="14"/>
      <c r="H64" s="14"/>
      <c r="I64" s="7">
        <v>13</v>
      </c>
      <c r="J64" s="7">
        <v>7</v>
      </c>
      <c r="K64" s="7"/>
      <c r="L64" s="8"/>
    </row>
    <row r="65" spans="1:12" ht="15">
      <c r="A65" s="4">
        <v>59</v>
      </c>
      <c r="B65" s="5" t="s">
        <v>38</v>
      </c>
      <c r="C65" s="5" t="s">
        <v>48</v>
      </c>
      <c r="D65" s="5" t="s">
        <v>47</v>
      </c>
      <c r="E65" s="14"/>
      <c r="F65" s="14"/>
      <c r="G65" s="14"/>
      <c r="H65" s="14"/>
      <c r="I65" s="7">
        <v>26</v>
      </c>
      <c r="J65" s="7">
        <v>13</v>
      </c>
      <c r="K65" s="7"/>
      <c r="L65" s="8"/>
    </row>
    <row r="66" spans="1:12" ht="15">
      <c r="A66" s="4">
        <v>60</v>
      </c>
      <c r="B66" s="5" t="s">
        <v>18</v>
      </c>
      <c r="C66" s="5" t="s">
        <v>42</v>
      </c>
      <c r="D66" s="5" t="s">
        <v>41</v>
      </c>
      <c r="E66" s="14"/>
      <c r="F66" s="14"/>
      <c r="G66" s="14"/>
      <c r="H66" s="14"/>
      <c r="I66" s="7">
        <v>48</v>
      </c>
      <c r="J66" s="7">
        <v>22</v>
      </c>
      <c r="K66" s="7"/>
      <c r="L66" s="8"/>
    </row>
    <row r="67" spans="1:12" ht="15">
      <c r="A67" s="4">
        <v>61</v>
      </c>
      <c r="B67" s="5" t="s">
        <v>33</v>
      </c>
      <c r="C67" s="5" t="s">
        <v>32</v>
      </c>
      <c r="D67" s="5" t="s">
        <v>31</v>
      </c>
      <c r="E67" s="14"/>
      <c r="F67" s="14"/>
      <c r="G67" s="14"/>
      <c r="H67" s="14"/>
      <c r="I67" s="7">
        <v>12.5</v>
      </c>
      <c r="J67" s="7">
        <v>6</v>
      </c>
      <c r="K67" s="7"/>
      <c r="L67" s="8"/>
    </row>
    <row r="68" spans="1:12" ht="15">
      <c r="A68" s="4">
        <v>62</v>
      </c>
      <c r="B68" s="5" t="s">
        <v>17</v>
      </c>
      <c r="C68" s="5" t="s">
        <v>16</v>
      </c>
      <c r="D68" s="5" t="s">
        <v>15</v>
      </c>
      <c r="E68" s="14"/>
      <c r="F68" s="14"/>
      <c r="G68" s="14"/>
      <c r="H68" s="14"/>
      <c r="I68" s="7">
        <v>25</v>
      </c>
      <c r="J68" s="7">
        <v>9</v>
      </c>
      <c r="K68" s="7"/>
      <c r="L68" s="8"/>
    </row>
    <row r="69" spans="1:12" ht="15">
      <c r="A69" s="4">
        <v>63</v>
      </c>
      <c r="B69" s="13" t="s">
        <v>38</v>
      </c>
      <c r="C69" s="5" t="s">
        <v>22</v>
      </c>
      <c r="D69" s="5" t="s">
        <v>21</v>
      </c>
      <c r="E69" s="14"/>
      <c r="F69" s="14"/>
      <c r="G69" s="14"/>
      <c r="H69" s="14"/>
      <c r="I69" s="7">
        <v>16</v>
      </c>
      <c r="J69" s="7">
        <v>13</v>
      </c>
      <c r="K69" s="7"/>
      <c r="L69" s="8"/>
    </row>
    <row r="70" spans="1:12" ht="15">
      <c r="A70" s="4">
        <v>64</v>
      </c>
      <c r="B70" s="13" t="s">
        <v>67</v>
      </c>
      <c r="C70" s="5" t="s">
        <v>44</v>
      </c>
      <c r="D70" s="5" t="s">
        <v>43</v>
      </c>
      <c r="E70" s="14"/>
      <c r="F70" s="14"/>
      <c r="G70" s="14"/>
      <c r="H70" s="14"/>
      <c r="I70" s="7">
        <v>25.5</v>
      </c>
      <c r="J70" s="7">
        <v>18</v>
      </c>
      <c r="K70" s="7"/>
      <c r="L70" s="8"/>
    </row>
    <row r="71" spans="1:12" ht="15">
      <c r="A71" s="4">
        <v>65</v>
      </c>
      <c r="B71" s="5" t="s">
        <v>17</v>
      </c>
      <c r="C71" s="5" t="s">
        <v>16</v>
      </c>
      <c r="D71" s="5" t="s">
        <v>15</v>
      </c>
      <c r="E71" s="14"/>
      <c r="F71" s="14"/>
      <c r="G71" s="14"/>
      <c r="H71" s="14"/>
      <c r="I71" s="7">
        <v>25</v>
      </c>
      <c r="J71" s="7">
        <v>7</v>
      </c>
      <c r="K71" s="7"/>
      <c r="L71" s="8"/>
    </row>
    <row r="72" spans="1:12" ht="15">
      <c r="A72" s="4">
        <v>66</v>
      </c>
      <c r="B72" s="5" t="s">
        <v>17</v>
      </c>
      <c r="C72" s="5" t="s">
        <v>16</v>
      </c>
      <c r="D72" s="5" t="s">
        <v>15</v>
      </c>
      <c r="E72" s="14"/>
      <c r="F72" s="14"/>
      <c r="G72" s="14"/>
      <c r="H72" s="14"/>
      <c r="I72" s="7">
        <v>27</v>
      </c>
      <c r="J72" s="7">
        <v>28</v>
      </c>
      <c r="K72" s="7"/>
      <c r="L72" s="8"/>
    </row>
    <row r="73" spans="1:12" ht="15">
      <c r="A73" s="4">
        <v>67</v>
      </c>
      <c r="B73" s="5" t="s">
        <v>18</v>
      </c>
      <c r="C73" s="5" t="s">
        <v>42</v>
      </c>
      <c r="D73" s="5" t="s">
        <v>41</v>
      </c>
      <c r="E73" s="14"/>
      <c r="F73" s="14"/>
      <c r="G73" s="14"/>
      <c r="H73" s="14"/>
      <c r="I73" s="7">
        <v>25</v>
      </c>
      <c r="J73" s="7">
        <v>22</v>
      </c>
      <c r="K73" s="7"/>
      <c r="L73" s="8"/>
    </row>
    <row r="74" spans="1:12" ht="15">
      <c r="A74" s="4">
        <v>68</v>
      </c>
      <c r="B74" s="13" t="s">
        <v>38</v>
      </c>
      <c r="C74" s="5" t="s">
        <v>22</v>
      </c>
      <c r="D74" s="5" t="s">
        <v>21</v>
      </c>
      <c r="E74" s="14"/>
      <c r="F74" s="14"/>
      <c r="G74" s="14"/>
      <c r="H74" s="14"/>
      <c r="I74" s="7">
        <v>19</v>
      </c>
      <c r="J74" s="7">
        <v>13</v>
      </c>
      <c r="K74" s="7"/>
      <c r="L74" s="8"/>
    </row>
    <row r="75" spans="1:12" ht="15">
      <c r="A75" s="4">
        <v>69</v>
      </c>
      <c r="B75" s="5" t="s">
        <v>20</v>
      </c>
      <c r="C75" s="5" t="s">
        <v>19</v>
      </c>
      <c r="D75" s="5" t="s">
        <v>52</v>
      </c>
      <c r="E75" s="14"/>
      <c r="F75" s="14"/>
      <c r="G75" s="14"/>
      <c r="H75" s="14"/>
      <c r="I75" s="7">
        <v>12</v>
      </c>
      <c r="J75" s="7">
        <v>15</v>
      </c>
      <c r="K75" s="7"/>
      <c r="L75" s="8"/>
    </row>
    <row r="76" spans="1:12" ht="15">
      <c r="A76" s="4">
        <v>70</v>
      </c>
      <c r="B76" s="13" t="s">
        <v>67</v>
      </c>
      <c r="C76" s="5" t="s">
        <v>65</v>
      </c>
      <c r="D76" s="5" t="s">
        <v>64</v>
      </c>
      <c r="E76" s="14"/>
      <c r="F76" s="14"/>
      <c r="G76" s="14"/>
      <c r="H76" s="14"/>
      <c r="I76" s="7">
        <v>11</v>
      </c>
      <c r="J76" s="7">
        <v>12</v>
      </c>
      <c r="K76" s="7"/>
      <c r="L76" s="8"/>
    </row>
    <row r="77" spans="1:12" ht="15">
      <c r="A77" s="4">
        <v>71</v>
      </c>
      <c r="B77" s="5" t="s">
        <v>50</v>
      </c>
      <c r="C77" s="5" t="s">
        <v>51</v>
      </c>
      <c r="D77" s="5" t="s">
        <v>53</v>
      </c>
      <c r="E77" s="14"/>
      <c r="F77" s="14"/>
      <c r="G77" s="14"/>
      <c r="H77" s="14"/>
      <c r="I77" s="7">
        <v>10</v>
      </c>
      <c r="J77" s="7">
        <v>8</v>
      </c>
      <c r="K77" s="7"/>
      <c r="L77" s="8"/>
    </row>
    <row r="78" spans="1:12" ht="15">
      <c r="A78" s="4">
        <v>72</v>
      </c>
      <c r="B78" s="5" t="s">
        <v>17</v>
      </c>
      <c r="C78" s="5" t="s">
        <v>16</v>
      </c>
      <c r="D78" s="5" t="s">
        <v>15</v>
      </c>
      <c r="E78" s="14"/>
      <c r="F78" s="14"/>
      <c r="G78" s="14"/>
      <c r="H78" s="14"/>
      <c r="I78" s="7">
        <v>26</v>
      </c>
      <c r="J78" s="7">
        <v>18</v>
      </c>
      <c r="K78" s="7"/>
      <c r="L78" s="8"/>
    </row>
    <row r="79" spans="1:12" ht="15">
      <c r="A79" s="4">
        <v>73</v>
      </c>
      <c r="B79" s="13" t="s">
        <v>38</v>
      </c>
      <c r="C79" s="5" t="s">
        <v>22</v>
      </c>
      <c r="D79" s="5" t="s">
        <v>21</v>
      </c>
      <c r="E79" s="14"/>
      <c r="F79" s="14"/>
      <c r="G79" s="14"/>
      <c r="H79" s="14"/>
      <c r="I79" s="7">
        <v>22.5</v>
      </c>
      <c r="J79" s="7">
        <v>13</v>
      </c>
      <c r="K79" s="7"/>
      <c r="L79" s="8"/>
    </row>
    <row r="80" spans="1:12" ht="15">
      <c r="A80" s="4">
        <v>74</v>
      </c>
      <c r="B80" s="13" t="s">
        <v>38</v>
      </c>
      <c r="C80" s="5" t="s">
        <v>22</v>
      </c>
      <c r="D80" s="5" t="s">
        <v>21</v>
      </c>
      <c r="E80" s="14"/>
      <c r="F80" s="14"/>
      <c r="G80" s="14"/>
      <c r="H80" s="14"/>
      <c r="I80" s="7">
        <v>25</v>
      </c>
      <c r="J80" s="7">
        <v>15</v>
      </c>
      <c r="K80" s="7"/>
      <c r="L80" s="8"/>
    </row>
    <row r="81" spans="1:12" ht="15">
      <c r="A81" s="4">
        <v>75</v>
      </c>
      <c r="B81" s="5" t="s">
        <v>30</v>
      </c>
      <c r="C81" s="5" t="s">
        <v>39</v>
      </c>
      <c r="D81" s="5" t="s">
        <v>49</v>
      </c>
      <c r="E81" s="14"/>
      <c r="F81" s="14"/>
      <c r="G81" s="14"/>
      <c r="H81" s="14"/>
      <c r="I81" s="7">
        <v>40</v>
      </c>
      <c r="J81" s="7">
        <v>18</v>
      </c>
      <c r="K81" s="7"/>
      <c r="L81" s="8"/>
    </row>
    <row r="82" spans="1:12" ht="15">
      <c r="A82" s="4">
        <v>76</v>
      </c>
      <c r="B82" s="13" t="s">
        <v>67</v>
      </c>
      <c r="C82" s="5" t="s">
        <v>44</v>
      </c>
      <c r="D82" s="5" t="s">
        <v>63</v>
      </c>
      <c r="E82" s="14"/>
      <c r="F82" s="14"/>
      <c r="G82" s="14"/>
      <c r="H82" s="14"/>
      <c r="I82" s="7">
        <v>14</v>
      </c>
      <c r="J82" s="7">
        <v>8</v>
      </c>
      <c r="K82" s="7"/>
      <c r="L82" s="8"/>
    </row>
    <row r="83" spans="1:12" ht="15">
      <c r="A83" s="4">
        <v>77</v>
      </c>
      <c r="B83" s="5" t="s">
        <v>33</v>
      </c>
      <c r="C83" s="5" t="s">
        <v>32</v>
      </c>
      <c r="D83" s="5" t="s">
        <v>31</v>
      </c>
      <c r="E83" s="14"/>
      <c r="F83" s="14"/>
      <c r="G83" s="14"/>
      <c r="H83" s="14"/>
      <c r="I83" s="7">
        <v>85</v>
      </c>
      <c r="J83" s="7">
        <v>24</v>
      </c>
      <c r="K83" s="7"/>
      <c r="L83" s="8"/>
    </row>
    <row r="84" spans="1:12" ht="15">
      <c r="A84" s="4">
        <v>78</v>
      </c>
      <c r="B84" s="5" t="s">
        <v>33</v>
      </c>
      <c r="C84" s="5" t="s">
        <v>32</v>
      </c>
      <c r="D84" s="5" t="s">
        <v>31</v>
      </c>
      <c r="E84" s="14"/>
      <c r="F84" s="14"/>
      <c r="G84" s="14"/>
      <c r="H84" s="14"/>
      <c r="I84" s="7">
        <v>42</v>
      </c>
      <c r="J84" s="7">
        <v>12</v>
      </c>
      <c r="K84" s="7"/>
      <c r="L84" s="8"/>
    </row>
    <row r="85" spans="1:12" ht="15">
      <c r="A85" s="4">
        <v>79</v>
      </c>
      <c r="B85" s="5" t="s">
        <v>18</v>
      </c>
      <c r="C85" s="5" t="s">
        <v>42</v>
      </c>
      <c r="D85" s="5" t="s">
        <v>41</v>
      </c>
      <c r="E85" s="14"/>
      <c r="F85" s="14"/>
      <c r="G85" s="14"/>
      <c r="H85" s="14"/>
      <c r="I85" s="7">
        <v>35</v>
      </c>
      <c r="J85" s="7">
        <v>18</v>
      </c>
      <c r="K85" s="7"/>
      <c r="L85" s="8"/>
    </row>
    <row r="86" spans="1:12" ht="15">
      <c r="A86" s="4">
        <v>80</v>
      </c>
      <c r="B86" s="5" t="s">
        <v>18</v>
      </c>
      <c r="C86" s="5" t="s">
        <v>42</v>
      </c>
      <c r="D86" s="5" t="s">
        <v>41</v>
      </c>
      <c r="E86" s="14"/>
      <c r="F86" s="14"/>
      <c r="G86" s="14"/>
      <c r="H86" s="14"/>
      <c r="I86" s="7">
        <v>13.5</v>
      </c>
      <c r="J86" s="7">
        <v>11</v>
      </c>
      <c r="K86" s="7"/>
      <c r="L86" s="8"/>
    </row>
    <row r="87" spans="1:12" ht="15">
      <c r="A87" s="4">
        <v>81</v>
      </c>
      <c r="B87" s="5" t="s">
        <v>38</v>
      </c>
      <c r="C87" s="5" t="s">
        <v>48</v>
      </c>
      <c r="D87" s="5" t="s">
        <v>47</v>
      </c>
      <c r="E87" s="14"/>
      <c r="F87" s="14"/>
      <c r="G87" s="14"/>
      <c r="H87" s="14"/>
      <c r="I87" s="7">
        <v>18</v>
      </c>
      <c r="J87" s="7">
        <v>13</v>
      </c>
      <c r="K87" s="7"/>
      <c r="L87" s="8"/>
    </row>
    <row r="88" spans="1:12" ht="15">
      <c r="A88" s="4">
        <v>82</v>
      </c>
      <c r="B88" s="5" t="s">
        <v>18</v>
      </c>
      <c r="C88" s="5" t="s">
        <v>42</v>
      </c>
      <c r="D88" s="5" t="s">
        <v>41</v>
      </c>
      <c r="E88" s="14"/>
      <c r="F88" s="14"/>
      <c r="G88" s="14"/>
      <c r="H88" s="14"/>
      <c r="I88" s="7">
        <v>28</v>
      </c>
      <c r="J88" s="7">
        <v>14</v>
      </c>
      <c r="K88" s="7"/>
      <c r="L88" s="8"/>
    </row>
    <row r="89" spans="1:12" ht="15">
      <c r="A89" s="4">
        <v>83</v>
      </c>
      <c r="B89" s="5" t="s">
        <v>33</v>
      </c>
      <c r="C89" s="5" t="s">
        <v>32</v>
      </c>
      <c r="D89" s="5" t="s">
        <v>31</v>
      </c>
      <c r="E89" s="14"/>
      <c r="F89" s="14"/>
      <c r="G89" s="14"/>
      <c r="H89" s="14"/>
      <c r="I89" s="7">
        <v>79</v>
      </c>
      <c r="J89" s="7">
        <v>20</v>
      </c>
      <c r="K89" s="7"/>
      <c r="L89" s="8"/>
    </row>
    <row r="90" spans="1:12" ht="15">
      <c r="A90" s="4">
        <v>84</v>
      </c>
      <c r="B90" s="5" t="s">
        <v>33</v>
      </c>
      <c r="C90" s="5" t="s">
        <v>32</v>
      </c>
      <c r="D90" s="5" t="s">
        <v>31</v>
      </c>
      <c r="E90" s="14"/>
      <c r="F90" s="14"/>
      <c r="G90" s="14"/>
      <c r="H90" s="14"/>
      <c r="I90" s="7">
        <v>18</v>
      </c>
      <c r="J90" s="7">
        <v>7</v>
      </c>
      <c r="K90" s="7"/>
      <c r="L90" s="8"/>
    </row>
    <row r="91" spans="1:12" ht="15">
      <c r="A91" s="4">
        <v>85</v>
      </c>
      <c r="B91" s="5" t="s">
        <v>33</v>
      </c>
      <c r="C91" s="5" t="s">
        <v>32</v>
      </c>
      <c r="D91" s="5" t="s">
        <v>31</v>
      </c>
      <c r="E91" s="14"/>
      <c r="F91" s="14"/>
      <c r="G91" s="14"/>
      <c r="H91" s="14"/>
      <c r="I91" s="7">
        <v>70</v>
      </c>
      <c r="J91" s="7">
        <v>20</v>
      </c>
      <c r="K91" s="7"/>
      <c r="L91" s="8"/>
    </row>
    <row r="92" spans="1:12" ht="15">
      <c r="A92" s="4">
        <v>86</v>
      </c>
      <c r="B92" s="5" t="s">
        <v>18</v>
      </c>
      <c r="C92" s="5" t="s">
        <v>42</v>
      </c>
      <c r="D92" s="5" t="s">
        <v>41</v>
      </c>
      <c r="E92" s="14"/>
      <c r="F92" s="14"/>
      <c r="G92" s="14"/>
      <c r="H92" s="14"/>
      <c r="I92" s="7">
        <v>38</v>
      </c>
      <c r="J92" s="7">
        <v>25</v>
      </c>
      <c r="K92" s="7"/>
      <c r="L92" s="8"/>
    </row>
    <row r="93" spans="1:12" ht="15">
      <c r="A93" s="4">
        <v>87</v>
      </c>
      <c r="B93" s="5" t="s">
        <v>17</v>
      </c>
      <c r="C93" s="5" t="s">
        <v>16</v>
      </c>
      <c r="D93" s="5" t="s">
        <v>15</v>
      </c>
      <c r="E93" s="14"/>
      <c r="F93" s="14"/>
      <c r="G93" s="14"/>
      <c r="H93" s="14"/>
      <c r="I93" s="7">
        <v>25</v>
      </c>
      <c r="J93" s="7">
        <v>8</v>
      </c>
      <c r="K93" s="7"/>
      <c r="L93" s="8"/>
    </row>
    <row r="94" spans="1:12" ht="15">
      <c r="A94" s="4">
        <v>88</v>
      </c>
      <c r="B94" s="5" t="s">
        <v>17</v>
      </c>
      <c r="C94" s="5" t="s">
        <v>16</v>
      </c>
      <c r="D94" s="5" t="s">
        <v>15</v>
      </c>
      <c r="E94" s="14"/>
      <c r="F94" s="14"/>
      <c r="G94" s="14"/>
      <c r="H94" s="14"/>
      <c r="I94" s="7">
        <v>33</v>
      </c>
      <c r="J94" s="7">
        <v>9</v>
      </c>
      <c r="K94" s="7"/>
      <c r="L94" s="8"/>
    </row>
    <row r="95" spans="1:12" ht="15">
      <c r="A95" s="4">
        <v>89</v>
      </c>
      <c r="B95" s="5" t="s">
        <v>17</v>
      </c>
      <c r="C95" s="5" t="s">
        <v>16</v>
      </c>
      <c r="D95" s="5" t="s">
        <v>15</v>
      </c>
      <c r="E95" s="14"/>
      <c r="F95" s="14"/>
      <c r="G95" s="14"/>
      <c r="H95" s="14"/>
      <c r="I95" s="7">
        <v>37</v>
      </c>
      <c r="J95" s="7">
        <v>10</v>
      </c>
      <c r="K95" s="7"/>
      <c r="L95" s="8"/>
    </row>
    <row r="96" spans="1:12" ht="15">
      <c r="A96" s="4">
        <v>90</v>
      </c>
      <c r="B96" s="13" t="s">
        <v>69</v>
      </c>
      <c r="C96" s="5" t="s">
        <v>36</v>
      </c>
      <c r="D96" s="5" t="s">
        <v>35</v>
      </c>
      <c r="E96" s="14"/>
      <c r="F96" s="14"/>
      <c r="G96" s="14"/>
      <c r="H96" s="14"/>
      <c r="I96" s="7">
        <v>25</v>
      </c>
      <c r="J96" s="7">
        <v>18</v>
      </c>
      <c r="K96" s="7"/>
      <c r="L96" s="8"/>
    </row>
    <row r="97" spans="1:12" ht="15">
      <c r="A97" s="4">
        <v>91</v>
      </c>
      <c r="B97" s="5" t="s">
        <v>17</v>
      </c>
      <c r="C97" s="5" t="s">
        <v>16</v>
      </c>
      <c r="D97" s="5" t="s">
        <v>15</v>
      </c>
      <c r="E97" s="14"/>
      <c r="F97" s="14"/>
      <c r="G97" s="14"/>
      <c r="H97" s="14"/>
      <c r="I97" s="7">
        <v>35</v>
      </c>
      <c r="J97" s="7">
        <v>27</v>
      </c>
      <c r="K97" s="7"/>
      <c r="L97" s="8"/>
    </row>
    <row r="98" spans="1:12" ht="15">
      <c r="A98" s="4">
        <v>92</v>
      </c>
      <c r="B98" s="5" t="s">
        <v>38</v>
      </c>
      <c r="C98" s="5" t="s">
        <v>48</v>
      </c>
      <c r="D98" s="5" t="s">
        <v>47</v>
      </c>
      <c r="E98" s="14"/>
      <c r="F98" s="14"/>
      <c r="G98" s="14"/>
      <c r="H98" s="14"/>
      <c r="I98" s="7">
        <v>20</v>
      </c>
      <c r="J98" s="7">
        <v>13</v>
      </c>
      <c r="K98" s="7"/>
      <c r="L98" s="8"/>
    </row>
    <row r="99" spans="1:12" ht="15">
      <c r="A99" s="4">
        <v>93</v>
      </c>
      <c r="B99" s="5" t="s">
        <v>50</v>
      </c>
      <c r="C99" s="5" t="s">
        <v>51</v>
      </c>
      <c r="D99" s="5" t="s">
        <v>53</v>
      </c>
      <c r="E99" s="14"/>
      <c r="F99" s="14"/>
      <c r="G99" s="14"/>
      <c r="H99" s="14"/>
      <c r="I99" s="7">
        <v>11</v>
      </c>
      <c r="J99" s="7">
        <v>7</v>
      </c>
      <c r="K99" s="7"/>
      <c r="L99" s="8"/>
    </row>
    <row r="100" spans="1:12" ht="15">
      <c r="A100" s="4">
        <v>94</v>
      </c>
      <c r="B100" s="13" t="s">
        <v>67</v>
      </c>
      <c r="C100" s="5" t="s">
        <v>44</v>
      </c>
      <c r="D100" s="5" t="s">
        <v>63</v>
      </c>
      <c r="E100" s="14"/>
      <c r="F100" s="14"/>
      <c r="G100" s="14"/>
      <c r="H100" s="14"/>
      <c r="I100" s="7">
        <v>12.5</v>
      </c>
      <c r="J100" s="7">
        <v>7</v>
      </c>
      <c r="K100" s="7"/>
      <c r="L100" s="8"/>
    </row>
    <row r="101" spans="1:12" ht="15">
      <c r="A101" s="4">
        <v>95</v>
      </c>
      <c r="B101" s="5" t="s">
        <v>18</v>
      </c>
      <c r="C101" s="5" t="s">
        <v>42</v>
      </c>
      <c r="D101" s="5" t="s">
        <v>41</v>
      </c>
      <c r="E101" s="14"/>
      <c r="F101" s="14"/>
      <c r="G101" s="14"/>
      <c r="H101" s="14"/>
      <c r="I101" s="7">
        <v>45</v>
      </c>
      <c r="J101" s="7">
        <v>13</v>
      </c>
      <c r="K101" s="7"/>
      <c r="L101" s="8"/>
    </row>
    <row r="102" spans="1:12" ht="15">
      <c r="A102" s="4">
        <v>96</v>
      </c>
      <c r="B102" s="5" t="s">
        <v>17</v>
      </c>
      <c r="C102" s="5" t="s">
        <v>16</v>
      </c>
      <c r="D102" s="5" t="s">
        <v>15</v>
      </c>
      <c r="E102" s="14"/>
      <c r="F102" s="14"/>
      <c r="G102" s="14"/>
      <c r="H102" s="14"/>
      <c r="I102" s="7">
        <v>33</v>
      </c>
      <c r="J102" s="7">
        <v>38</v>
      </c>
      <c r="K102" s="7"/>
      <c r="L102" s="8"/>
    </row>
    <row r="103" spans="1:12" ht="15">
      <c r="A103" s="4">
        <v>97</v>
      </c>
      <c r="B103" s="5" t="s">
        <v>38</v>
      </c>
      <c r="C103" s="5" t="s">
        <v>48</v>
      </c>
      <c r="D103" s="5" t="s">
        <v>47</v>
      </c>
      <c r="E103" s="14"/>
      <c r="F103" s="14"/>
      <c r="G103" s="14"/>
      <c r="H103" s="14"/>
      <c r="I103" s="7">
        <v>23</v>
      </c>
      <c r="J103" s="7">
        <v>18</v>
      </c>
      <c r="K103" s="7"/>
      <c r="L103" s="8"/>
    </row>
    <row r="104" spans="1:12" ht="15">
      <c r="A104" s="4">
        <v>98</v>
      </c>
      <c r="B104" s="5" t="s">
        <v>33</v>
      </c>
      <c r="C104" s="5" t="s">
        <v>32</v>
      </c>
      <c r="D104" s="5" t="s">
        <v>31</v>
      </c>
      <c r="E104" s="14"/>
      <c r="F104" s="14"/>
      <c r="G104" s="14"/>
      <c r="H104" s="14"/>
      <c r="I104" s="7">
        <v>23</v>
      </c>
      <c r="J104" s="7">
        <v>17</v>
      </c>
      <c r="K104" s="7"/>
      <c r="L104" s="8"/>
    </row>
    <row r="105" spans="1:12" ht="15">
      <c r="A105" s="4">
        <v>99</v>
      </c>
      <c r="B105" s="5" t="s">
        <v>18</v>
      </c>
      <c r="C105" s="5" t="s">
        <v>42</v>
      </c>
      <c r="D105" s="5" t="s">
        <v>41</v>
      </c>
      <c r="E105" s="14"/>
      <c r="F105" s="14"/>
      <c r="G105" s="14"/>
      <c r="H105" s="14"/>
      <c r="I105" s="7">
        <v>24</v>
      </c>
      <c r="J105" s="7">
        <v>11</v>
      </c>
      <c r="K105" s="7"/>
      <c r="L105" s="8"/>
    </row>
    <row r="106" spans="1:12" ht="15">
      <c r="A106" s="4">
        <v>100</v>
      </c>
      <c r="B106" s="5" t="s">
        <v>17</v>
      </c>
      <c r="C106" s="5" t="s">
        <v>16</v>
      </c>
      <c r="D106" s="5" t="s">
        <v>15</v>
      </c>
      <c r="E106" s="14"/>
      <c r="F106" s="14"/>
      <c r="G106" s="14"/>
      <c r="H106" s="14"/>
      <c r="I106" s="7">
        <v>30</v>
      </c>
      <c r="J106" s="7">
        <v>8</v>
      </c>
      <c r="K106" s="7"/>
      <c r="L106" s="8"/>
    </row>
    <row r="107" spans="1:12" ht="15">
      <c r="A107" s="4">
        <v>101</v>
      </c>
      <c r="B107" s="5" t="s">
        <v>30</v>
      </c>
      <c r="C107" s="5" t="s">
        <v>55</v>
      </c>
      <c r="D107" s="5" t="s">
        <v>62</v>
      </c>
      <c r="E107" s="14"/>
      <c r="F107" s="14"/>
      <c r="G107" s="14"/>
      <c r="H107" s="14"/>
      <c r="I107" s="7">
        <v>16</v>
      </c>
      <c r="J107" s="7">
        <v>10</v>
      </c>
      <c r="K107" s="7"/>
      <c r="L107" s="8"/>
    </row>
    <row r="108" spans="1:12" ht="15">
      <c r="A108" s="4">
        <v>102</v>
      </c>
      <c r="B108" s="5" t="s">
        <v>30</v>
      </c>
      <c r="C108" s="5" t="s">
        <v>55</v>
      </c>
      <c r="D108" s="5" t="s">
        <v>62</v>
      </c>
      <c r="E108" s="14"/>
      <c r="F108" s="14"/>
      <c r="G108" s="14"/>
      <c r="H108" s="14"/>
      <c r="I108" s="7">
        <v>18</v>
      </c>
      <c r="J108" s="7">
        <v>10</v>
      </c>
      <c r="K108" s="7"/>
      <c r="L108" s="8"/>
    </row>
    <row r="109" spans="1:12" ht="15">
      <c r="A109" s="4">
        <v>103</v>
      </c>
      <c r="B109" s="5" t="s">
        <v>33</v>
      </c>
      <c r="C109" s="5" t="s">
        <v>32</v>
      </c>
      <c r="D109" s="5" t="s">
        <v>31</v>
      </c>
      <c r="E109" s="14"/>
      <c r="F109" s="14"/>
      <c r="G109" s="14"/>
      <c r="H109" s="14"/>
      <c r="I109" s="7">
        <v>12.5</v>
      </c>
      <c r="J109" s="7">
        <v>6</v>
      </c>
      <c r="K109" s="7"/>
      <c r="L109" s="8"/>
    </row>
    <row r="110" spans="1:12" ht="15">
      <c r="A110" s="4">
        <v>104</v>
      </c>
      <c r="B110" s="5" t="s">
        <v>33</v>
      </c>
      <c r="C110" s="5" t="s">
        <v>32</v>
      </c>
      <c r="D110" s="5" t="s">
        <v>31</v>
      </c>
      <c r="E110" s="14"/>
      <c r="F110" s="14"/>
      <c r="G110" s="14"/>
      <c r="H110" s="14"/>
      <c r="I110" s="7">
        <v>33</v>
      </c>
      <c r="J110" s="7">
        <v>12</v>
      </c>
      <c r="K110" s="7"/>
      <c r="L110" s="8"/>
    </row>
    <row r="111" spans="1:12" ht="15">
      <c r="A111" s="4">
        <v>105</v>
      </c>
      <c r="B111" s="5" t="s">
        <v>17</v>
      </c>
      <c r="C111" s="5" t="s">
        <v>16</v>
      </c>
      <c r="D111" s="5" t="s">
        <v>15</v>
      </c>
      <c r="E111" s="14"/>
      <c r="F111" s="14"/>
      <c r="G111" s="14"/>
      <c r="H111" s="14"/>
      <c r="I111" s="7">
        <v>27</v>
      </c>
      <c r="J111" s="7">
        <v>20</v>
      </c>
      <c r="K111" s="7"/>
      <c r="L111" s="8"/>
    </row>
    <row r="112" spans="1:12" ht="15">
      <c r="A112" s="4">
        <v>106</v>
      </c>
      <c r="B112" s="5" t="s">
        <v>17</v>
      </c>
      <c r="C112" s="5" t="s">
        <v>59</v>
      </c>
      <c r="D112" s="5" t="s">
        <v>58</v>
      </c>
      <c r="E112" s="14"/>
      <c r="F112" s="14"/>
      <c r="G112" s="14"/>
      <c r="H112" s="14"/>
      <c r="I112" s="7">
        <v>21</v>
      </c>
      <c r="J112" s="7">
        <v>13</v>
      </c>
      <c r="K112" s="7"/>
      <c r="L112" s="8"/>
    </row>
    <row r="113" spans="1:12" ht="15">
      <c r="A113" s="4">
        <v>107</v>
      </c>
      <c r="B113" s="5" t="s">
        <v>17</v>
      </c>
      <c r="C113" s="5" t="s">
        <v>16</v>
      </c>
      <c r="D113" s="5" t="s">
        <v>15</v>
      </c>
      <c r="E113" s="14"/>
      <c r="F113" s="14"/>
      <c r="G113" s="14"/>
      <c r="H113" s="14"/>
      <c r="I113" s="7">
        <v>40</v>
      </c>
      <c r="J113" s="7">
        <v>16</v>
      </c>
      <c r="K113" s="7"/>
      <c r="L113" s="8"/>
    </row>
    <row r="114" spans="1:12" ht="15">
      <c r="A114" s="4">
        <v>108</v>
      </c>
      <c r="B114" s="5" t="s">
        <v>18</v>
      </c>
      <c r="C114" s="5" t="s">
        <v>42</v>
      </c>
      <c r="D114" s="5" t="s">
        <v>41</v>
      </c>
      <c r="E114" s="14"/>
      <c r="F114" s="14"/>
      <c r="G114" s="14"/>
      <c r="H114" s="14"/>
      <c r="I114" s="7">
        <v>25</v>
      </c>
      <c r="J114" s="7">
        <v>19</v>
      </c>
      <c r="K114" s="7"/>
      <c r="L114" s="8"/>
    </row>
    <row r="115" spans="1:12" ht="15">
      <c r="A115" s="4">
        <v>109</v>
      </c>
      <c r="B115" s="5" t="s">
        <v>18</v>
      </c>
      <c r="C115" s="5" t="s">
        <v>42</v>
      </c>
      <c r="D115" s="5" t="s">
        <v>41</v>
      </c>
      <c r="E115" s="14"/>
      <c r="F115" s="14"/>
      <c r="G115" s="14"/>
      <c r="H115" s="14"/>
      <c r="I115" s="7">
        <v>42</v>
      </c>
      <c r="J115" s="7">
        <v>7</v>
      </c>
      <c r="K115" s="7"/>
      <c r="L115" s="8"/>
    </row>
    <row r="116" spans="1:12" ht="15">
      <c r="A116" s="4">
        <v>110</v>
      </c>
      <c r="B116" s="5" t="s">
        <v>17</v>
      </c>
      <c r="C116" s="5" t="s">
        <v>16</v>
      </c>
      <c r="D116" s="5" t="s">
        <v>15</v>
      </c>
      <c r="E116" s="14"/>
      <c r="F116" s="14"/>
      <c r="G116" s="14"/>
      <c r="H116" s="14"/>
      <c r="I116" s="7">
        <v>43.4</v>
      </c>
      <c r="J116" s="7">
        <v>6</v>
      </c>
      <c r="K116" s="7"/>
      <c r="L116" s="8"/>
    </row>
    <row r="117" spans="1:12" ht="15">
      <c r="A117" s="4">
        <v>111</v>
      </c>
      <c r="B117" s="5" t="s">
        <v>25</v>
      </c>
      <c r="C117" s="5" t="s">
        <v>24</v>
      </c>
      <c r="D117" s="5" t="s">
        <v>28</v>
      </c>
      <c r="E117" s="14"/>
      <c r="F117" s="14"/>
      <c r="G117" s="14"/>
      <c r="H117" s="14"/>
      <c r="I117" s="7">
        <v>20.5</v>
      </c>
      <c r="J117" s="7">
        <v>7</v>
      </c>
      <c r="K117" s="7"/>
      <c r="L117" s="8"/>
    </row>
    <row r="118" spans="1:12" ht="15">
      <c r="A118" s="4">
        <v>112</v>
      </c>
      <c r="B118" s="13" t="s">
        <v>38</v>
      </c>
      <c r="C118" s="5" t="s">
        <v>22</v>
      </c>
      <c r="D118" s="5" t="s">
        <v>21</v>
      </c>
      <c r="E118" s="14"/>
      <c r="F118" s="14"/>
      <c r="G118" s="14"/>
      <c r="H118" s="14"/>
      <c r="I118" s="7">
        <v>24.4</v>
      </c>
      <c r="J118" s="7">
        <v>12</v>
      </c>
      <c r="K118" s="7"/>
      <c r="L118" s="8"/>
    </row>
    <row r="119" spans="1:12" ht="15">
      <c r="A119" s="4">
        <v>113</v>
      </c>
      <c r="B119" s="13" t="s">
        <v>67</v>
      </c>
      <c r="C119" s="5" t="s">
        <v>44</v>
      </c>
      <c r="D119" s="5" t="s">
        <v>63</v>
      </c>
      <c r="E119" s="14"/>
      <c r="F119" s="14"/>
      <c r="G119" s="14"/>
      <c r="H119" s="14"/>
      <c r="I119" s="7">
        <v>14.3</v>
      </c>
      <c r="J119" s="7">
        <v>7</v>
      </c>
      <c r="K119" s="7"/>
      <c r="L119" s="8"/>
    </row>
    <row r="120" spans="1:12" ht="15">
      <c r="A120" s="4">
        <v>114</v>
      </c>
      <c r="B120" s="5" t="s">
        <v>17</v>
      </c>
      <c r="C120" s="5" t="s">
        <v>16</v>
      </c>
      <c r="D120" s="5" t="s">
        <v>15</v>
      </c>
      <c r="E120" s="14"/>
      <c r="F120" s="14"/>
      <c r="G120" s="14"/>
      <c r="H120" s="14"/>
      <c r="I120" s="7">
        <v>39.4</v>
      </c>
      <c r="J120" s="7">
        <v>20</v>
      </c>
      <c r="K120" s="7"/>
      <c r="L120" s="8"/>
    </row>
    <row r="121" spans="1:12" ht="15">
      <c r="A121" s="4">
        <v>115</v>
      </c>
      <c r="B121" s="13" t="s">
        <v>38</v>
      </c>
      <c r="C121" s="5" t="s">
        <v>22</v>
      </c>
      <c r="D121" s="5" t="s">
        <v>21</v>
      </c>
      <c r="E121" s="14"/>
      <c r="F121" s="14"/>
      <c r="G121" s="14"/>
      <c r="H121" s="14"/>
      <c r="I121" s="7">
        <v>20.6</v>
      </c>
      <c r="J121" s="7">
        <v>16</v>
      </c>
      <c r="K121" s="7"/>
      <c r="L121" s="8"/>
    </row>
    <row r="122" spans="1:12" ht="15">
      <c r="A122" s="4">
        <v>116</v>
      </c>
      <c r="B122" s="5" t="s">
        <v>18</v>
      </c>
      <c r="C122" s="5" t="s">
        <v>42</v>
      </c>
      <c r="D122" s="5" t="s">
        <v>41</v>
      </c>
      <c r="E122" s="14"/>
      <c r="F122" s="14"/>
      <c r="G122" s="14"/>
      <c r="H122" s="14"/>
      <c r="I122" s="7">
        <v>40.5</v>
      </c>
      <c r="J122" s="7">
        <v>21</v>
      </c>
      <c r="K122" s="7"/>
      <c r="L122" s="8"/>
    </row>
    <row r="123" spans="1:12" ht="15">
      <c r="A123" s="4">
        <v>117</v>
      </c>
      <c r="B123" s="5" t="s">
        <v>17</v>
      </c>
      <c r="C123" s="5" t="s">
        <v>16</v>
      </c>
      <c r="D123" s="5" t="s">
        <v>15</v>
      </c>
      <c r="E123" s="14"/>
      <c r="F123" s="14"/>
      <c r="G123" s="14"/>
      <c r="H123" s="14"/>
      <c r="I123" s="7">
        <v>50.5</v>
      </c>
      <c r="J123" s="7">
        <v>8</v>
      </c>
      <c r="K123" s="7"/>
      <c r="L123" s="8"/>
    </row>
    <row r="124" spans="1:12" ht="15">
      <c r="A124" s="4">
        <v>118</v>
      </c>
      <c r="B124" s="5" t="s">
        <v>17</v>
      </c>
      <c r="C124" s="5" t="s">
        <v>16</v>
      </c>
      <c r="D124" s="5" t="s">
        <v>15</v>
      </c>
      <c r="E124" s="14"/>
      <c r="F124" s="14"/>
      <c r="G124" s="14"/>
      <c r="H124" s="14"/>
      <c r="I124" s="7">
        <v>33.8</v>
      </c>
      <c r="J124" s="7">
        <v>28</v>
      </c>
      <c r="K124" s="7"/>
      <c r="L124" s="8"/>
    </row>
    <row r="125" spans="1:12" ht="15">
      <c r="A125" s="4">
        <v>119</v>
      </c>
      <c r="B125" s="13" t="s">
        <v>67</v>
      </c>
      <c r="C125" s="5" t="s">
        <v>44</v>
      </c>
      <c r="D125" s="5" t="s">
        <v>63</v>
      </c>
      <c r="E125" s="14"/>
      <c r="F125" s="14"/>
      <c r="G125" s="14"/>
      <c r="H125" s="14"/>
      <c r="I125" s="7">
        <v>11.7</v>
      </c>
      <c r="J125" s="7">
        <v>12</v>
      </c>
      <c r="K125" s="7"/>
      <c r="L125" s="8"/>
    </row>
    <row r="126" spans="1:12" ht="15">
      <c r="A126" s="4">
        <v>120</v>
      </c>
      <c r="B126" s="5" t="s">
        <v>18</v>
      </c>
      <c r="C126" s="5" t="s">
        <v>42</v>
      </c>
      <c r="D126" s="5" t="s">
        <v>41</v>
      </c>
      <c r="E126" s="14"/>
      <c r="F126" s="14"/>
      <c r="G126" s="14"/>
      <c r="H126" s="14"/>
      <c r="I126" s="7">
        <v>22</v>
      </c>
      <c r="J126" s="7">
        <v>11</v>
      </c>
      <c r="K126" s="7"/>
      <c r="L126" s="8"/>
    </row>
    <row r="127" spans="1:12" ht="15">
      <c r="A127" s="4">
        <v>121</v>
      </c>
      <c r="B127" s="5" t="s">
        <v>17</v>
      </c>
      <c r="C127" s="5" t="s">
        <v>59</v>
      </c>
      <c r="D127" s="5" t="s">
        <v>58</v>
      </c>
      <c r="E127" s="14"/>
      <c r="F127" s="14"/>
      <c r="G127" s="14"/>
      <c r="H127" s="14"/>
      <c r="I127" s="7">
        <v>11</v>
      </c>
      <c r="J127" s="7">
        <v>8</v>
      </c>
      <c r="K127" s="7"/>
      <c r="L127" s="8"/>
    </row>
    <row r="128" spans="1:12" ht="15">
      <c r="A128" s="4">
        <v>122</v>
      </c>
      <c r="B128" s="5" t="s">
        <v>30</v>
      </c>
      <c r="C128" s="5" t="s">
        <v>55</v>
      </c>
      <c r="D128" s="5" t="s">
        <v>54</v>
      </c>
      <c r="E128" s="14"/>
      <c r="F128" s="14"/>
      <c r="G128" s="14"/>
      <c r="H128" s="14"/>
      <c r="I128" s="7">
        <v>53.7</v>
      </c>
      <c r="J128" s="7">
        <v>19</v>
      </c>
      <c r="K128" s="7"/>
      <c r="L128" s="8"/>
    </row>
    <row r="129" spans="1:12" ht="15">
      <c r="A129" s="4">
        <v>123</v>
      </c>
      <c r="B129" s="5" t="s">
        <v>17</v>
      </c>
      <c r="C129" s="5" t="s">
        <v>16</v>
      </c>
      <c r="D129" s="5" t="s">
        <v>15</v>
      </c>
      <c r="E129" s="14"/>
      <c r="F129" s="14"/>
      <c r="G129" s="14"/>
      <c r="H129" s="14"/>
      <c r="I129" s="7">
        <v>36.2</v>
      </c>
      <c r="J129" s="7">
        <v>30</v>
      </c>
      <c r="K129" s="7"/>
      <c r="L129" s="8"/>
    </row>
    <row r="130" spans="1:12" ht="15">
      <c r="A130" s="4">
        <v>124</v>
      </c>
      <c r="B130" s="5" t="s">
        <v>17</v>
      </c>
      <c r="C130" s="5" t="s">
        <v>16</v>
      </c>
      <c r="D130" s="5" t="s">
        <v>15</v>
      </c>
      <c r="E130" s="14"/>
      <c r="F130" s="14"/>
      <c r="G130" s="14"/>
      <c r="H130" s="14"/>
      <c r="I130" s="7">
        <v>32.5</v>
      </c>
      <c r="J130" s="7">
        <v>7</v>
      </c>
      <c r="K130" s="7"/>
      <c r="L130" s="8"/>
    </row>
    <row r="131" spans="1:12" ht="15">
      <c r="A131" s="4">
        <v>125</v>
      </c>
      <c r="B131" s="13" t="s">
        <v>67</v>
      </c>
      <c r="C131" s="5" t="s">
        <v>44</v>
      </c>
      <c r="D131" s="5" t="s">
        <v>63</v>
      </c>
      <c r="E131" s="14"/>
      <c r="F131" s="14"/>
      <c r="G131" s="14"/>
      <c r="H131" s="14"/>
      <c r="I131" s="7">
        <v>18.6</v>
      </c>
      <c r="J131" s="7">
        <v>13</v>
      </c>
      <c r="K131" s="7"/>
      <c r="L131" s="8"/>
    </row>
    <row r="132" spans="1:12" ht="15">
      <c r="A132" s="4">
        <v>126</v>
      </c>
      <c r="B132" s="13" t="s">
        <v>67</v>
      </c>
      <c r="C132" s="5" t="s">
        <v>44</v>
      </c>
      <c r="D132" s="5" t="s">
        <v>63</v>
      </c>
      <c r="E132" s="14"/>
      <c r="F132" s="14"/>
      <c r="G132" s="14"/>
      <c r="H132" s="14"/>
      <c r="I132" s="7">
        <v>13.5</v>
      </c>
      <c r="J132" s="7">
        <v>11</v>
      </c>
      <c r="K132" s="7"/>
      <c r="L132" s="8"/>
    </row>
    <row r="133" spans="1:12" ht="15">
      <c r="A133" s="4">
        <v>127</v>
      </c>
      <c r="B133" s="5" t="s">
        <v>18</v>
      </c>
      <c r="C133" s="5" t="s">
        <v>42</v>
      </c>
      <c r="D133" s="5" t="s">
        <v>41</v>
      </c>
      <c r="E133" s="14"/>
      <c r="F133" s="14"/>
      <c r="G133" s="14"/>
      <c r="H133" s="14"/>
      <c r="I133" s="7">
        <v>40.2</v>
      </c>
      <c r="J133" s="7">
        <v>23</v>
      </c>
      <c r="K133" s="7"/>
      <c r="L133" s="8"/>
    </row>
    <row r="134" spans="1:12" ht="15">
      <c r="A134" s="4">
        <v>128</v>
      </c>
      <c r="B134" s="13" t="s">
        <v>67</v>
      </c>
      <c r="C134" s="5" t="s">
        <v>44</v>
      </c>
      <c r="D134" s="5" t="s">
        <v>63</v>
      </c>
      <c r="E134" s="14"/>
      <c r="F134" s="14"/>
      <c r="G134" s="14"/>
      <c r="H134" s="14"/>
      <c r="I134" s="7">
        <v>13.7</v>
      </c>
      <c r="J134" s="7">
        <v>8</v>
      </c>
      <c r="K134" s="7"/>
      <c r="L134" s="8"/>
    </row>
    <row r="135" spans="1:12" ht="15">
      <c r="A135" s="4">
        <v>129</v>
      </c>
      <c r="B135" s="5" t="s">
        <v>30</v>
      </c>
      <c r="C135" s="5" t="s">
        <v>55</v>
      </c>
      <c r="D135" s="5" t="s">
        <v>62</v>
      </c>
      <c r="E135" s="14"/>
      <c r="F135" s="14"/>
      <c r="G135" s="14"/>
      <c r="H135" s="14"/>
      <c r="I135" s="7">
        <v>11</v>
      </c>
      <c r="J135" s="7">
        <v>5</v>
      </c>
      <c r="K135" s="7"/>
      <c r="L135" s="8"/>
    </row>
    <row r="136" spans="1:12" ht="15">
      <c r="A136" s="4">
        <v>130</v>
      </c>
      <c r="B136" s="5" t="s">
        <v>30</v>
      </c>
      <c r="C136" s="5" t="s">
        <v>55</v>
      </c>
      <c r="D136" s="5" t="s">
        <v>62</v>
      </c>
      <c r="E136" s="14"/>
      <c r="F136" s="14"/>
      <c r="G136" s="14"/>
      <c r="H136" s="14"/>
      <c r="I136" s="7">
        <v>25.6</v>
      </c>
      <c r="J136" s="7">
        <v>7</v>
      </c>
      <c r="K136" s="7"/>
      <c r="L136" s="8"/>
    </row>
    <row r="137" spans="1:12" ht="15">
      <c r="A137" s="4">
        <v>131</v>
      </c>
      <c r="B137" s="5" t="s">
        <v>18</v>
      </c>
      <c r="C137" s="5" t="s">
        <v>42</v>
      </c>
      <c r="D137" s="5" t="s">
        <v>41</v>
      </c>
      <c r="E137" s="14"/>
      <c r="F137" s="14"/>
      <c r="G137" s="14"/>
      <c r="H137" s="14"/>
      <c r="I137" s="7">
        <v>34.2</v>
      </c>
      <c r="J137" s="7">
        <v>25</v>
      </c>
      <c r="K137" s="7"/>
      <c r="L137" s="8"/>
    </row>
    <row r="138" spans="1:12" ht="15">
      <c r="A138" s="4">
        <v>132</v>
      </c>
      <c r="B138" s="5" t="s">
        <v>30</v>
      </c>
      <c r="C138" s="5" t="s">
        <v>55</v>
      </c>
      <c r="D138" s="5" t="s">
        <v>62</v>
      </c>
      <c r="E138" s="14"/>
      <c r="F138" s="14"/>
      <c r="G138" s="14"/>
      <c r="H138" s="14"/>
      <c r="I138" s="7">
        <v>25</v>
      </c>
      <c r="J138" s="7">
        <v>24</v>
      </c>
      <c r="K138" s="7"/>
      <c r="L138" s="8"/>
    </row>
    <row r="139" spans="1:12" ht="15">
      <c r="A139" s="4">
        <v>133</v>
      </c>
      <c r="B139" s="5" t="s">
        <v>30</v>
      </c>
      <c r="C139" s="5" t="s">
        <v>55</v>
      </c>
      <c r="D139" s="5" t="s">
        <v>62</v>
      </c>
      <c r="E139" s="14"/>
      <c r="F139" s="14"/>
      <c r="G139" s="14"/>
      <c r="H139" s="14"/>
      <c r="I139" s="7">
        <v>24</v>
      </c>
      <c r="J139" s="7">
        <v>24</v>
      </c>
      <c r="K139" s="7"/>
      <c r="L139" s="8"/>
    </row>
    <row r="140" spans="1:12" ht="15">
      <c r="A140" s="4">
        <v>134</v>
      </c>
      <c r="B140" s="5" t="s">
        <v>33</v>
      </c>
      <c r="C140" s="5" t="s">
        <v>32</v>
      </c>
      <c r="D140" s="5" t="s">
        <v>31</v>
      </c>
      <c r="E140" s="14"/>
      <c r="F140" s="14"/>
      <c r="G140" s="14"/>
      <c r="H140" s="14"/>
      <c r="I140" s="7">
        <v>96</v>
      </c>
      <c r="J140" s="7">
        <v>27</v>
      </c>
      <c r="K140" s="7"/>
      <c r="L140" s="8"/>
    </row>
    <row r="141" spans="1:12" ht="15">
      <c r="A141" s="4">
        <v>135</v>
      </c>
      <c r="B141" s="5" t="s">
        <v>30</v>
      </c>
      <c r="C141" s="5" t="s">
        <v>55</v>
      </c>
      <c r="D141" s="5" t="s">
        <v>62</v>
      </c>
      <c r="E141" s="14"/>
      <c r="F141" s="14"/>
      <c r="G141" s="14"/>
      <c r="H141" s="14"/>
      <c r="I141" s="7">
        <v>24</v>
      </c>
      <c r="J141" s="7">
        <v>20</v>
      </c>
      <c r="K141" s="7"/>
      <c r="L141" s="8"/>
    </row>
    <row r="142" spans="1:12" ht="15">
      <c r="A142" s="4">
        <v>136</v>
      </c>
      <c r="B142" s="5" t="s">
        <v>17</v>
      </c>
      <c r="C142" s="5" t="s">
        <v>16</v>
      </c>
      <c r="D142" s="5" t="s">
        <v>15</v>
      </c>
      <c r="E142" s="14"/>
      <c r="F142" s="14"/>
      <c r="G142" s="14"/>
      <c r="H142" s="14"/>
      <c r="I142" s="7">
        <v>28</v>
      </c>
      <c r="J142" s="7">
        <v>7</v>
      </c>
      <c r="K142" s="7"/>
      <c r="L142" s="8"/>
    </row>
    <row r="143" spans="1:12" ht="15">
      <c r="A143" s="4">
        <v>137</v>
      </c>
      <c r="B143" s="5" t="s">
        <v>38</v>
      </c>
      <c r="C143" s="5" t="s">
        <v>48</v>
      </c>
      <c r="D143" s="5" t="s">
        <v>47</v>
      </c>
      <c r="E143" s="14"/>
      <c r="F143" s="14"/>
      <c r="G143" s="14"/>
      <c r="H143" s="14"/>
      <c r="I143" s="7">
        <v>18.8</v>
      </c>
      <c r="J143" s="7">
        <v>13</v>
      </c>
      <c r="K143" s="7"/>
      <c r="L143" s="8"/>
    </row>
    <row r="144" spans="1:12" ht="15">
      <c r="A144" s="4">
        <v>138</v>
      </c>
      <c r="B144" s="5" t="s">
        <v>30</v>
      </c>
      <c r="C144" s="5" t="s">
        <v>55</v>
      </c>
      <c r="D144" s="5" t="s">
        <v>62</v>
      </c>
      <c r="E144" s="14"/>
      <c r="F144" s="14"/>
      <c r="G144" s="14"/>
      <c r="H144" s="14"/>
      <c r="I144" s="7">
        <v>11</v>
      </c>
      <c r="J144" s="7">
        <v>12</v>
      </c>
      <c r="K144" s="7"/>
      <c r="L144" s="8"/>
    </row>
    <row r="145" spans="1:12" ht="15">
      <c r="A145" s="4">
        <v>139</v>
      </c>
      <c r="B145" s="5" t="s">
        <v>17</v>
      </c>
      <c r="C145" s="5" t="s">
        <v>16</v>
      </c>
      <c r="D145" s="5" t="s">
        <v>15</v>
      </c>
      <c r="E145" s="14"/>
      <c r="F145" s="14"/>
      <c r="G145" s="14"/>
      <c r="H145" s="14"/>
      <c r="I145" s="7">
        <v>42.2</v>
      </c>
      <c r="J145" s="7">
        <v>5</v>
      </c>
      <c r="K145" s="7"/>
      <c r="L145" s="8"/>
    </row>
    <row r="146" spans="1:12" ht="15">
      <c r="A146" s="4">
        <v>140</v>
      </c>
      <c r="B146" s="5" t="s">
        <v>17</v>
      </c>
      <c r="C146" s="5" t="s">
        <v>59</v>
      </c>
      <c r="D146" s="5" t="s">
        <v>58</v>
      </c>
      <c r="E146" s="14"/>
      <c r="F146" s="14"/>
      <c r="G146" s="14"/>
      <c r="H146" s="14"/>
      <c r="I146" s="7">
        <v>13</v>
      </c>
      <c r="J146" s="7">
        <v>23</v>
      </c>
      <c r="K146" s="7"/>
      <c r="L146" s="8"/>
    </row>
    <row r="147" spans="1:12" ht="15">
      <c r="A147" s="4">
        <v>141</v>
      </c>
      <c r="B147" s="5" t="s">
        <v>18</v>
      </c>
      <c r="C147" s="5" t="s">
        <v>42</v>
      </c>
      <c r="D147" s="5" t="s">
        <v>41</v>
      </c>
      <c r="E147" s="14"/>
      <c r="F147" s="14"/>
      <c r="G147" s="14"/>
      <c r="H147" s="14"/>
      <c r="I147" s="7">
        <v>11</v>
      </c>
      <c r="J147" s="7">
        <v>5</v>
      </c>
      <c r="K147" s="7"/>
      <c r="L147" s="8"/>
    </row>
    <row r="148" spans="1:12" ht="15">
      <c r="A148" s="4">
        <v>142</v>
      </c>
      <c r="B148" s="5" t="s">
        <v>30</v>
      </c>
      <c r="C148" s="5" t="s">
        <v>55</v>
      </c>
      <c r="D148" s="5" t="s">
        <v>54</v>
      </c>
      <c r="E148" s="14"/>
      <c r="F148" s="14"/>
      <c r="G148" s="14"/>
      <c r="H148" s="14"/>
      <c r="I148" s="7">
        <v>25.2</v>
      </c>
      <c r="J148" s="7">
        <v>4</v>
      </c>
      <c r="K148" s="7"/>
      <c r="L148" s="8"/>
    </row>
    <row r="149" spans="1:12" ht="15">
      <c r="A149" s="4">
        <v>143</v>
      </c>
      <c r="B149" s="5" t="s">
        <v>17</v>
      </c>
      <c r="C149" s="5" t="s">
        <v>16</v>
      </c>
      <c r="D149" s="5" t="s">
        <v>15</v>
      </c>
      <c r="E149" s="14"/>
      <c r="F149" s="14"/>
      <c r="G149" s="14"/>
      <c r="H149" s="14"/>
      <c r="I149" s="7">
        <v>29.3</v>
      </c>
      <c r="J149" s="7">
        <v>21</v>
      </c>
      <c r="K149" s="7"/>
      <c r="L149" s="8"/>
    </row>
    <row r="150" spans="1:12" ht="15">
      <c r="A150" s="4">
        <v>144</v>
      </c>
      <c r="B150" s="5" t="s">
        <v>17</v>
      </c>
      <c r="C150" s="5" t="s">
        <v>16</v>
      </c>
      <c r="D150" s="5" t="s">
        <v>15</v>
      </c>
      <c r="E150" s="14"/>
      <c r="F150" s="14"/>
      <c r="G150" s="14"/>
      <c r="H150" s="14"/>
      <c r="I150" s="7">
        <v>25</v>
      </c>
      <c r="J150" s="7">
        <v>24</v>
      </c>
      <c r="K150" s="7"/>
      <c r="L150" s="8"/>
    </row>
    <row r="151" spans="1:12" ht="15">
      <c r="A151" s="4">
        <v>145</v>
      </c>
      <c r="B151" s="5" t="s">
        <v>18</v>
      </c>
      <c r="C151" s="5" t="s">
        <v>42</v>
      </c>
      <c r="D151" s="5" t="s">
        <v>41</v>
      </c>
      <c r="E151" s="14"/>
      <c r="F151" s="14"/>
      <c r="G151" s="14"/>
      <c r="H151" s="14"/>
      <c r="I151" s="7">
        <v>42</v>
      </c>
      <c r="J151" s="7">
        <v>24</v>
      </c>
      <c r="K151" s="7"/>
      <c r="L151" s="8"/>
    </row>
    <row r="152" spans="1:12" ht="15">
      <c r="A152" s="4">
        <v>146</v>
      </c>
      <c r="B152" s="13" t="s">
        <v>38</v>
      </c>
      <c r="C152" s="5" t="s">
        <v>22</v>
      </c>
      <c r="D152" s="5" t="s">
        <v>21</v>
      </c>
      <c r="E152" s="14"/>
      <c r="F152" s="14"/>
      <c r="G152" s="14"/>
      <c r="H152" s="14"/>
      <c r="I152" s="7">
        <v>11.2</v>
      </c>
      <c r="J152" s="7">
        <v>7</v>
      </c>
      <c r="K152" s="7"/>
      <c r="L152" s="8"/>
    </row>
    <row r="153" spans="1:12" ht="15">
      <c r="A153" s="4">
        <v>147</v>
      </c>
      <c r="B153" s="5" t="s">
        <v>17</v>
      </c>
      <c r="C153" s="5" t="s">
        <v>16</v>
      </c>
      <c r="D153" s="5" t="s">
        <v>15</v>
      </c>
      <c r="E153" s="14"/>
      <c r="F153" s="14"/>
      <c r="G153" s="14"/>
      <c r="H153" s="14"/>
      <c r="I153" s="7">
        <v>42.3</v>
      </c>
      <c r="J153" s="7">
        <v>22</v>
      </c>
      <c r="K153" s="7"/>
      <c r="L153" s="8"/>
    </row>
    <row r="154" spans="1:12" ht="15">
      <c r="A154" s="4">
        <v>148</v>
      </c>
      <c r="B154" s="5" t="s">
        <v>17</v>
      </c>
      <c r="C154" s="5" t="s">
        <v>16</v>
      </c>
      <c r="D154" s="5" t="s">
        <v>15</v>
      </c>
      <c r="E154" s="14"/>
      <c r="F154" s="14"/>
      <c r="G154" s="14"/>
      <c r="H154" s="14"/>
      <c r="I154" s="7">
        <v>42.3</v>
      </c>
      <c r="J154" s="7">
        <v>20</v>
      </c>
      <c r="K154" s="7"/>
      <c r="L154" s="8"/>
    </row>
    <row r="155" spans="1:12" ht="15">
      <c r="A155" s="4">
        <v>149</v>
      </c>
      <c r="B155" s="5" t="s">
        <v>17</v>
      </c>
      <c r="C155" s="5" t="s">
        <v>16</v>
      </c>
      <c r="D155" s="5" t="s">
        <v>15</v>
      </c>
      <c r="E155" s="14"/>
      <c r="F155" s="14"/>
      <c r="G155" s="14"/>
      <c r="H155" s="14"/>
      <c r="I155" s="7">
        <v>35</v>
      </c>
      <c r="J155" s="7">
        <v>4</v>
      </c>
      <c r="K155" s="7"/>
      <c r="L155" s="8"/>
    </row>
    <row r="156" spans="1:12" ht="15">
      <c r="A156" s="4">
        <v>150</v>
      </c>
      <c r="B156" s="13" t="s">
        <v>67</v>
      </c>
      <c r="C156" s="5" t="s">
        <v>44</v>
      </c>
      <c r="D156" s="5" t="s">
        <v>63</v>
      </c>
      <c r="E156" s="14"/>
      <c r="F156" s="14"/>
      <c r="G156" s="14"/>
      <c r="H156" s="14"/>
      <c r="I156" s="7">
        <v>14</v>
      </c>
      <c r="J156" s="7">
        <v>6</v>
      </c>
      <c r="K156" s="7"/>
      <c r="L156" s="8"/>
    </row>
    <row r="157" spans="1:12" ht="15">
      <c r="A157" s="4">
        <v>151</v>
      </c>
      <c r="B157" s="5" t="s">
        <v>23</v>
      </c>
      <c r="C157" s="5" t="s">
        <v>61</v>
      </c>
      <c r="D157" s="5" t="s">
        <v>60</v>
      </c>
      <c r="E157" s="14"/>
      <c r="F157" s="14"/>
      <c r="G157" s="14"/>
      <c r="H157" s="14"/>
      <c r="I157" s="7">
        <v>29</v>
      </c>
      <c r="J157" s="7">
        <v>14</v>
      </c>
      <c r="K157" s="7"/>
      <c r="L157" s="8"/>
    </row>
    <row r="158" spans="1:12" ht="15">
      <c r="A158" s="4">
        <v>152</v>
      </c>
      <c r="B158" s="5" t="s">
        <v>30</v>
      </c>
      <c r="C158" s="5" t="s">
        <v>55</v>
      </c>
      <c r="D158" s="5" t="s">
        <v>62</v>
      </c>
      <c r="E158" s="14"/>
      <c r="F158" s="14"/>
      <c r="G158" s="14"/>
      <c r="H158" s="14"/>
      <c r="I158" s="7">
        <v>13</v>
      </c>
      <c r="J158" s="7">
        <v>6</v>
      </c>
      <c r="K158" s="7"/>
      <c r="L158" s="8"/>
    </row>
    <row r="159" spans="1:12" ht="15">
      <c r="A159" s="4">
        <v>153</v>
      </c>
      <c r="B159" s="13" t="s">
        <v>38</v>
      </c>
      <c r="C159" s="5" t="s">
        <v>22</v>
      </c>
      <c r="D159" s="5" t="s">
        <v>21</v>
      </c>
      <c r="E159" s="14"/>
      <c r="F159" s="14"/>
      <c r="G159" s="14"/>
      <c r="H159" s="14"/>
      <c r="I159" s="7">
        <v>20</v>
      </c>
      <c r="J159" s="7">
        <v>8</v>
      </c>
      <c r="K159" s="7"/>
      <c r="L159" s="8"/>
    </row>
    <row r="160" spans="1:12" ht="15">
      <c r="A160" s="4">
        <v>154</v>
      </c>
      <c r="B160" s="5" t="s">
        <v>38</v>
      </c>
      <c r="C160" s="5" t="s">
        <v>48</v>
      </c>
      <c r="D160" s="5" t="s">
        <v>47</v>
      </c>
      <c r="E160" s="14"/>
      <c r="F160" s="14"/>
      <c r="G160" s="14"/>
      <c r="H160" s="14"/>
      <c r="I160" s="7">
        <v>20.6</v>
      </c>
      <c r="J160" s="7">
        <v>8</v>
      </c>
      <c r="K160" s="7"/>
      <c r="L160" s="8"/>
    </row>
    <row r="161" spans="1:12" ht="15">
      <c r="A161" s="4">
        <v>155</v>
      </c>
      <c r="B161" s="5" t="s">
        <v>30</v>
      </c>
      <c r="C161" s="5" t="s">
        <v>55</v>
      </c>
      <c r="D161" s="5" t="s">
        <v>62</v>
      </c>
      <c r="E161" s="14"/>
      <c r="F161" s="14"/>
      <c r="G161" s="14"/>
      <c r="H161" s="14"/>
      <c r="I161" s="7">
        <v>48</v>
      </c>
      <c r="J161" s="7">
        <v>19</v>
      </c>
      <c r="K161" s="7"/>
      <c r="L161" s="8"/>
    </row>
    <row r="162" spans="1:12" ht="15">
      <c r="A162" s="4">
        <v>156</v>
      </c>
      <c r="B162" s="5" t="s">
        <v>30</v>
      </c>
      <c r="C162" s="5" t="s">
        <v>55</v>
      </c>
      <c r="D162" s="5" t="s">
        <v>62</v>
      </c>
      <c r="E162" s="14"/>
      <c r="F162" s="14"/>
      <c r="G162" s="14"/>
      <c r="H162" s="14"/>
      <c r="I162" s="7">
        <v>30</v>
      </c>
      <c r="J162" s="7">
        <v>16</v>
      </c>
      <c r="K162" s="7"/>
      <c r="L162" s="8"/>
    </row>
    <row r="163" spans="1:12" ht="15">
      <c r="A163" s="4">
        <v>157</v>
      </c>
      <c r="B163" s="5" t="s">
        <v>17</v>
      </c>
      <c r="C163" s="5" t="s">
        <v>16</v>
      </c>
      <c r="D163" s="5" t="s">
        <v>15</v>
      </c>
      <c r="E163" s="14"/>
      <c r="F163" s="14"/>
      <c r="G163" s="14"/>
      <c r="H163" s="14"/>
      <c r="I163" s="7">
        <v>56</v>
      </c>
      <c r="J163" s="7">
        <v>28</v>
      </c>
      <c r="K163" s="7"/>
      <c r="L163" s="8"/>
    </row>
    <row r="164" spans="1:12" ht="15">
      <c r="A164" s="4">
        <v>158</v>
      </c>
      <c r="B164" s="5" t="s">
        <v>17</v>
      </c>
      <c r="C164" s="5" t="s">
        <v>16</v>
      </c>
      <c r="D164" s="5" t="s">
        <v>15</v>
      </c>
      <c r="E164" s="14"/>
      <c r="F164" s="14"/>
      <c r="G164" s="14"/>
      <c r="H164" s="14"/>
      <c r="I164" s="7">
        <v>31.5</v>
      </c>
      <c r="J164" s="7">
        <v>30</v>
      </c>
      <c r="K164" s="7"/>
      <c r="L164" s="8"/>
    </row>
    <row r="165" spans="1:12" ht="15">
      <c r="A165" s="4">
        <v>159</v>
      </c>
      <c r="B165" s="5" t="s">
        <v>18</v>
      </c>
      <c r="C165" s="5" t="s">
        <v>42</v>
      </c>
      <c r="D165" s="5" t="s">
        <v>41</v>
      </c>
      <c r="E165" s="14"/>
      <c r="F165" s="14"/>
      <c r="G165" s="14"/>
      <c r="H165" s="14"/>
      <c r="I165" s="7">
        <v>50</v>
      </c>
      <c r="J165" s="7">
        <v>25</v>
      </c>
      <c r="K165" s="7"/>
      <c r="L165" s="8"/>
    </row>
    <row r="166" spans="1:12" ht="15">
      <c r="A166" s="4">
        <v>160</v>
      </c>
      <c r="B166" s="5" t="s">
        <v>30</v>
      </c>
      <c r="C166" s="5" t="s">
        <v>55</v>
      </c>
      <c r="D166" s="5" t="s">
        <v>62</v>
      </c>
      <c r="E166" s="14"/>
      <c r="F166" s="14"/>
      <c r="G166" s="14"/>
      <c r="H166" s="14"/>
      <c r="I166" s="7">
        <v>34</v>
      </c>
      <c r="J166" s="7">
        <v>20</v>
      </c>
      <c r="K166" s="7"/>
      <c r="L166" s="8"/>
    </row>
    <row r="167" spans="1:12" ht="15">
      <c r="A167" s="4">
        <v>161</v>
      </c>
      <c r="B167" s="5" t="s">
        <v>25</v>
      </c>
      <c r="C167" s="5" t="s">
        <v>24</v>
      </c>
      <c r="D167" s="5" t="s">
        <v>28</v>
      </c>
      <c r="E167" s="14"/>
      <c r="F167" s="14"/>
      <c r="G167" s="14"/>
      <c r="H167" s="14"/>
      <c r="I167" s="7">
        <v>15</v>
      </c>
      <c r="J167" s="7">
        <v>8</v>
      </c>
      <c r="K167" s="7"/>
      <c r="L167" s="8"/>
    </row>
    <row r="168" spans="1:12" ht="15">
      <c r="A168" s="4">
        <v>162</v>
      </c>
      <c r="B168" s="5" t="s">
        <v>18</v>
      </c>
      <c r="C168" s="5" t="s">
        <v>42</v>
      </c>
      <c r="D168" s="5" t="s">
        <v>41</v>
      </c>
      <c r="E168" s="14"/>
      <c r="F168" s="14"/>
      <c r="G168" s="14"/>
      <c r="H168" s="14"/>
      <c r="I168" s="7">
        <v>49.4</v>
      </c>
      <c r="J168" s="7">
        <v>26</v>
      </c>
      <c r="K168" s="7"/>
      <c r="L168" s="8"/>
    </row>
    <row r="169" spans="1:12" ht="15">
      <c r="A169" s="4">
        <v>163</v>
      </c>
      <c r="B169" s="5" t="s">
        <v>17</v>
      </c>
      <c r="C169" s="5" t="s">
        <v>16</v>
      </c>
      <c r="D169" s="5" t="s">
        <v>15</v>
      </c>
      <c r="E169" s="14"/>
      <c r="F169" s="14"/>
      <c r="G169" s="14"/>
      <c r="H169" s="14"/>
      <c r="I169" s="7">
        <v>35</v>
      </c>
      <c r="J169" s="7">
        <v>27</v>
      </c>
      <c r="K169" s="7"/>
      <c r="L169" s="8"/>
    </row>
    <row r="170" spans="1:12" ht="15">
      <c r="A170" s="4">
        <v>164</v>
      </c>
      <c r="B170" s="5" t="s">
        <v>18</v>
      </c>
      <c r="C170" s="5" t="s">
        <v>42</v>
      </c>
      <c r="D170" s="5" t="s">
        <v>41</v>
      </c>
      <c r="E170" s="14"/>
      <c r="F170" s="14"/>
      <c r="G170" s="14"/>
      <c r="H170" s="14"/>
      <c r="I170" s="7">
        <v>49</v>
      </c>
      <c r="J170" s="7">
        <v>22</v>
      </c>
      <c r="K170" s="7"/>
      <c r="L170" s="8"/>
    </row>
    <row r="171" spans="1:12" ht="15">
      <c r="A171" s="4">
        <v>165</v>
      </c>
      <c r="B171" s="5" t="s">
        <v>18</v>
      </c>
      <c r="C171" s="5" t="s">
        <v>42</v>
      </c>
      <c r="D171" s="5" t="s">
        <v>41</v>
      </c>
      <c r="E171" s="14"/>
      <c r="F171" s="14"/>
      <c r="G171" s="14"/>
      <c r="H171" s="14"/>
      <c r="I171" s="7">
        <v>37.2</v>
      </c>
      <c r="J171" s="7">
        <v>24</v>
      </c>
      <c r="K171" s="7"/>
      <c r="L171" s="8"/>
    </row>
    <row r="172" spans="1:12" ht="15">
      <c r="A172" s="4">
        <v>166</v>
      </c>
      <c r="B172" s="5" t="s">
        <v>18</v>
      </c>
      <c r="C172" s="5" t="s">
        <v>42</v>
      </c>
      <c r="D172" s="5" t="s">
        <v>41</v>
      </c>
      <c r="E172" s="14"/>
      <c r="F172" s="14"/>
      <c r="G172" s="14"/>
      <c r="H172" s="14"/>
      <c r="I172" s="7">
        <v>39.5</v>
      </c>
      <c r="J172" s="7">
        <v>16</v>
      </c>
      <c r="K172" s="7"/>
      <c r="L172" s="8"/>
    </row>
    <row r="173" spans="1:12" ht="15">
      <c r="A173" s="4">
        <v>167</v>
      </c>
      <c r="B173" s="5" t="s">
        <v>38</v>
      </c>
      <c r="C173" s="5" t="s">
        <v>48</v>
      </c>
      <c r="D173" s="5" t="s">
        <v>47</v>
      </c>
      <c r="E173" s="14"/>
      <c r="F173" s="14"/>
      <c r="G173" s="14"/>
      <c r="H173" s="14"/>
      <c r="I173" s="7">
        <v>17</v>
      </c>
      <c r="J173" s="7">
        <v>9</v>
      </c>
      <c r="K173" s="7"/>
      <c r="L173" s="8"/>
    </row>
    <row r="174" spans="1:12" ht="15">
      <c r="A174" s="4">
        <v>168</v>
      </c>
      <c r="B174" s="5" t="s">
        <v>18</v>
      </c>
      <c r="C174" s="5" t="s">
        <v>42</v>
      </c>
      <c r="D174" s="5" t="s">
        <v>41</v>
      </c>
      <c r="E174" s="14"/>
      <c r="F174" s="14"/>
      <c r="G174" s="14"/>
      <c r="H174" s="14"/>
      <c r="I174" s="7">
        <v>17.5</v>
      </c>
      <c r="J174" s="7">
        <v>15</v>
      </c>
      <c r="K174" s="7"/>
      <c r="L174" s="8"/>
    </row>
    <row r="175" spans="1:12" ht="15">
      <c r="A175" s="4">
        <v>169</v>
      </c>
      <c r="B175" s="5" t="s">
        <v>18</v>
      </c>
      <c r="C175" s="5" t="s">
        <v>42</v>
      </c>
      <c r="D175" s="5" t="s">
        <v>41</v>
      </c>
      <c r="E175" s="14"/>
      <c r="F175" s="14"/>
      <c r="G175" s="14"/>
      <c r="H175" s="14"/>
      <c r="I175" s="7">
        <v>14.7</v>
      </c>
      <c r="J175" s="7">
        <v>10</v>
      </c>
      <c r="K175" s="7"/>
      <c r="L175" s="8"/>
    </row>
    <row r="176" spans="1:12" ht="15">
      <c r="A176" s="4">
        <v>170</v>
      </c>
      <c r="B176" s="5" t="s">
        <v>18</v>
      </c>
      <c r="C176" s="5" t="s">
        <v>42</v>
      </c>
      <c r="D176" s="5" t="s">
        <v>41</v>
      </c>
      <c r="E176" s="14"/>
      <c r="F176" s="14"/>
      <c r="G176" s="14"/>
      <c r="H176" s="14"/>
      <c r="I176" s="7">
        <v>41</v>
      </c>
      <c r="J176" s="7">
        <v>24</v>
      </c>
      <c r="K176" s="7"/>
      <c r="L176" s="8"/>
    </row>
    <row r="177" spans="1:12" ht="15">
      <c r="A177" s="4">
        <v>171</v>
      </c>
      <c r="B177" s="5" t="s">
        <v>30</v>
      </c>
      <c r="C177" s="5" t="s">
        <v>55</v>
      </c>
      <c r="D177" s="5" t="s">
        <v>62</v>
      </c>
      <c r="E177" s="14"/>
      <c r="F177" s="14"/>
      <c r="G177" s="14"/>
      <c r="H177" s="14"/>
      <c r="I177" s="7">
        <v>17.8</v>
      </c>
      <c r="J177" s="7">
        <v>8</v>
      </c>
      <c r="K177" s="7"/>
      <c r="L177" s="8"/>
    </row>
    <row r="178" spans="1:12" ht="15">
      <c r="A178" s="4">
        <v>172</v>
      </c>
      <c r="B178" s="5" t="s">
        <v>17</v>
      </c>
      <c r="C178" s="5" t="s">
        <v>16</v>
      </c>
      <c r="D178" s="5" t="s">
        <v>15</v>
      </c>
      <c r="E178" s="14"/>
      <c r="F178" s="14"/>
      <c r="G178" s="14"/>
      <c r="H178" s="14"/>
      <c r="I178" s="7">
        <v>34.6</v>
      </c>
      <c r="J178" s="7">
        <v>27</v>
      </c>
      <c r="K178" s="7"/>
      <c r="L178" s="8"/>
    </row>
    <row r="179" spans="1:12" ht="15">
      <c r="A179" s="4">
        <v>173</v>
      </c>
      <c r="B179" s="5" t="s">
        <v>17</v>
      </c>
      <c r="C179" s="5" t="s">
        <v>59</v>
      </c>
      <c r="D179" s="5" t="s">
        <v>58</v>
      </c>
      <c r="E179" s="14"/>
      <c r="F179" s="14"/>
      <c r="G179" s="14"/>
      <c r="H179" s="14"/>
      <c r="I179" s="7">
        <v>14.3</v>
      </c>
      <c r="J179" s="7">
        <v>12</v>
      </c>
      <c r="K179" s="7"/>
      <c r="L179" s="8"/>
    </row>
    <row r="180" spans="1:12" ht="15">
      <c r="A180" s="4">
        <v>174</v>
      </c>
      <c r="B180" s="5" t="s">
        <v>17</v>
      </c>
      <c r="C180" s="5" t="s">
        <v>16</v>
      </c>
      <c r="D180" s="5" t="s">
        <v>15</v>
      </c>
      <c r="E180" s="14"/>
      <c r="F180" s="14"/>
      <c r="G180" s="14"/>
      <c r="H180" s="14"/>
      <c r="I180" s="7">
        <v>47</v>
      </c>
      <c r="J180" s="7">
        <v>10</v>
      </c>
      <c r="K180" s="7"/>
      <c r="L180" s="8"/>
    </row>
    <row r="181" spans="1:12" ht="15">
      <c r="A181" s="4">
        <v>175</v>
      </c>
      <c r="B181" s="5" t="s">
        <v>50</v>
      </c>
      <c r="C181" s="5" t="s">
        <v>51</v>
      </c>
      <c r="D181" s="5" t="s">
        <v>53</v>
      </c>
      <c r="E181" s="14"/>
      <c r="F181" s="14"/>
      <c r="G181" s="14"/>
      <c r="H181" s="14"/>
      <c r="I181" s="7">
        <v>11.5</v>
      </c>
      <c r="J181" s="7">
        <v>7</v>
      </c>
      <c r="K181" s="7"/>
      <c r="L181" s="8"/>
    </row>
    <row r="182" spans="1:12" ht="15">
      <c r="A182" s="4">
        <v>176</v>
      </c>
      <c r="B182" s="5" t="s">
        <v>18</v>
      </c>
      <c r="C182" s="5" t="s">
        <v>42</v>
      </c>
      <c r="D182" s="5" t="s">
        <v>41</v>
      </c>
      <c r="E182" s="14"/>
      <c r="F182" s="14"/>
      <c r="G182" s="14"/>
      <c r="H182" s="14"/>
      <c r="I182" s="7">
        <v>30.7</v>
      </c>
      <c r="J182" s="7">
        <v>24</v>
      </c>
      <c r="K182" s="7"/>
      <c r="L182" s="8"/>
    </row>
    <row r="183" spans="1:12" ht="15">
      <c r="A183" s="4">
        <v>177</v>
      </c>
      <c r="B183" s="5" t="s">
        <v>29</v>
      </c>
      <c r="C183" s="5" t="s">
        <v>37</v>
      </c>
      <c r="D183" s="5" t="s">
        <v>66</v>
      </c>
      <c r="E183" s="14"/>
      <c r="F183" s="14"/>
      <c r="G183" s="14"/>
      <c r="H183" s="14"/>
      <c r="I183" s="7">
        <v>43</v>
      </c>
      <c r="J183" s="7">
        <v>20</v>
      </c>
      <c r="K183" s="7"/>
      <c r="L183" s="8"/>
    </row>
    <row r="184" spans="1:12" ht="15">
      <c r="A184" s="4">
        <v>178</v>
      </c>
      <c r="B184" s="5" t="s">
        <v>18</v>
      </c>
      <c r="C184" s="5" t="s">
        <v>42</v>
      </c>
      <c r="D184" s="5" t="s">
        <v>41</v>
      </c>
      <c r="E184" s="14"/>
      <c r="F184" s="14"/>
      <c r="G184" s="14"/>
      <c r="H184" s="14"/>
      <c r="I184" s="7">
        <v>18.3</v>
      </c>
      <c r="J184" s="7">
        <v>6</v>
      </c>
      <c r="K184" s="7"/>
      <c r="L184" s="8"/>
    </row>
    <row r="185" spans="1:12" ht="15">
      <c r="A185" s="4">
        <v>179</v>
      </c>
      <c r="B185" s="5" t="s">
        <v>38</v>
      </c>
      <c r="C185" s="5" t="s">
        <v>48</v>
      </c>
      <c r="D185" s="5" t="s">
        <v>47</v>
      </c>
      <c r="E185" s="14"/>
      <c r="F185" s="14"/>
      <c r="G185" s="14"/>
      <c r="H185" s="14"/>
      <c r="I185" s="7">
        <v>15.6</v>
      </c>
      <c r="J185" s="7">
        <v>7</v>
      </c>
      <c r="K185" s="7"/>
      <c r="L185" s="8"/>
    </row>
    <row r="186" spans="1:12" ht="15">
      <c r="A186" s="4">
        <v>180</v>
      </c>
      <c r="B186" s="13" t="s">
        <v>67</v>
      </c>
      <c r="C186" s="5" t="s">
        <v>27</v>
      </c>
      <c r="D186" s="5" t="s">
        <v>26</v>
      </c>
      <c r="E186" s="14"/>
      <c r="F186" s="14"/>
      <c r="G186" s="14"/>
      <c r="H186" s="14"/>
      <c r="I186" s="7">
        <v>11.1</v>
      </c>
      <c r="J186" s="7">
        <v>4</v>
      </c>
      <c r="K186" s="7"/>
      <c r="L186" s="8"/>
    </row>
    <row r="187" spans="1:12" ht="15">
      <c r="A187" s="4">
        <v>181</v>
      </c>
      <c r="B187" s="5" t="s">
        <v>38</v>
      </c>
      <c r="C187" s="5" t="s">
        <v>48</v>
      </c>
      <c r="D187" s="5" t="s">
        <v>47</v>
      </c>
      <c r="E187" s="14"/>
      <c r="F187" s="14"/>
      <c r="G187" s="14"/>
      <c r="H187" s="14"/>
      <c r="I187" s="7">
        <v>11.2</v>
      </c>
      <c r="J187" s="7">
        <v>7</v>
      </c>
      <c r="K187" s="7"/>
      <c r="L187" s="8"/>
    </row>
    <row r="188" spans="1:12" ht="15">
      <c r="A188" s="4">
        <v>182</v>
      </c>
      <c r="B188" s="5" t="s">
        <v>50</v>
      </c>
      <c r="C188" s="5" t="s">
        <v>51</v>
      </c>
      <c r="D188" s="5" t="s">
        <v>53</v>
      </c>
      <c r="E188" s="14"/>
      <c r="F188" s="14"/>
      <c r="G188" s="14"/>
      <c r="H188" s="14"/>
      <c r="I188" s="7">
        <v>24.2</v>
      </c>
      <c r="J188" s="7">
        <v>9</v>
      </c>
      <c r="K188" s="7"/>
      <c r="L188" s="8"/>
    </row>
    <row r="189" spans="1:12" ht="15">
      <c r="A189" s="4">
        <v>183</v>
      </c>
      <c r="B189" s="13" t="s">
        <v>67</v>
      </c>
      <c r="C189" s="5" t="s">
        <v>44</v>
      </c>
      <c r="D189" s="5" t="s">
        <v>63</v>
      </c>
      <c r="E189" s="14"/>
      <c r="F189" s="14"/>
      <c r="G189" s="14"/>
      <c r="H189" s="14"/>
      <c r="I189" s="7">
        <v>11.8</v>
      </c>
      <c r="J189" s="7">
        <v>7</v>
      </c>
      <c r="K189" s="7"/>
      <c r="L189" s="8"/>
    </row>
    <row r="190" spans="1:12" ht="15">
      <c r="A190" s="4">
        <v>184</v>
      </c>
      <c r="B190" s="5" t="s">
        <v>18</v>
      </c>
      <c r="C190" s="5" t="s">
        <v>42</v>
      </c>
      <c r="D190" s="5" t="s">
        <v>41</v>
      </c>
      <c r="E190" s="14"/>
      <c r="F190" s="14"/>
      <c r="G190" s="14"/>
      <c r="H190" s="14"/>
      <c r="I190" s="7">
        <v>21.2</v>
      </c>
      <c r="J190" s="7">
        <v>8</v>
      </c>
      <c r="K190" s="7"/>
      <c r="L190" s="8"/>
    </row>
    <row r="191" spans="1:12" ht="15">
      <c r="A191" s="4">
        <v>185</v>
      </c>
      <c r="B191" s="5" t="s">
        <v>18</v>
      </c>
      <c r="C191" s="5" t="s">
        <v>42</v>
      </c>
      <c r="D191" s="5" t="s">
        <v>41</v>
      </c>
      <c r="E191" s="14"/>
      <c r="F191" s="14"/>
      <c r="G191" s="14"/>
      <c r="H191" s="14"/>
      <c r="I191" s="7">
        <v>51.9</v>
      </c>
      <c r="J191" s="7">
        <v>24</v>
      </c>
      <c r="K191" s="7"/>
      <c r="L191" s="8"/>
    </row>
    <row r="192" spans="1:12" ht="15">
      <c r="A192" s="4">
        <v>186</v>
      </c>
      <c r="B192" s="13" t="s">
        <v>38</v>
      </c>
      <c r="C192" s="5" t="s">
        <v>22</v>
      </c>
      <c r="D192" s="5" t="s">
        <v>21</v>
      </c>
      <c r="E192" s="14"/>
      <c r="F192" s="14"/>
      <c r="G192" s="14"/>
      <c r="H192" s="14"/>
      <c r="I192" s="7">
        <v>11.8</v>
      </c>
      <c r="J192" s="7">
        <v>7</v>
      </c>
      <c r="K192" s="7"/>
      <c r="L192" s="8"/>
    </row>
    <row r="193" spans="1:12" ht="15">
      <c r="A193" s="4">
        <v>187</v>
      </c>
      <c r="B193" s="13" t="s">
        <v>67</v>
      </c>
      <c r="C193" s="5" t="s">
        <v>44</v>
      </c>
      <c r="D193" s="5" t="s">
        <v>63</v>
      </c>
      <c r="E193" s="14"/>
      <c r="F193" s="14"/>
      <c r="G193" s="14"/>
      <c r="H193" s="14"/>
      <c r="I193" s="7">
        <v>15.3</v>
      </c>
      <c r="J193" s="7">
        <v>8</v>
      </c>
      <c r="K193" s="7"/>
      <c r="L193" s="8"/>
    </row>
    <row r="194" spans="1:12" ht="15">
      <c r="A194" s="4">
        <v>188</v>
      </c>
      <c r="B194" s="5" t="s">
        <v>33</v>
      </c>
      <c r="C194" s="5" t="s">
        <v>32</v>
      </c>
      <c r="D194" s="5" t="s">
        <v>31</v>
      </c>
      <c r="E194" s="14"/>
      <c r="F194" s="14"/>
      <c r="G194" s="14"/>
      <c r="H194" s="14"/>
      <c r="I194" s="7">
        <v>11</v>
      </c>
      <c r="J194" s="7">
        <v>6</v>
      </c>
      <c r="K194" s="7"/>
      <c r="L194" s="8"/>
    </row>
    <row r="195" spans="1:12" ht="15">
      <c r="A195" s="4">
        <v>189</v>
      </c>
      <c r="B195" s="5" t="s">
        <v>18</v>
      </c>
      <c r="C195" s="5" t="s">
        <v>42</v>
      </c>
      <c r="D195" s="5" t="s">
        <v>41</v>
      </c>
      <c r="E195" s="14"/>
      <c r="F195" s="14"/>
      <c r="G195" s="14"/>
      <c r="H195" s="14"/>
      <c r="I195" s="7">
        <v>18.2</v>
      </c>
      <c r="J195" s="7">
        <v>7</v>
      </c>
      <c r="K195" s="7"/>
      <c r="L195" s="8"/>
    </row>
    <row r="196" spans="1:12" ht="15">
      <c r="A196" s="4">
        <v>190</v>
      </c>
      <c r="B196" s="5" t="s">
        <v>17</v>
      </c>
      <c r="C196" s="5" t="s">
        <v>16</v>
      </c>
      <c r="D196" s="5" t="s">
        <v>15</v>
      </c>
      <c r="E196" s="14"/>
      <c r="F196" s="14"/>
      <c r="G196" s="14"/>
      <c r="H196" s="14"/>
      <c r="I196" s="7">
        <v>40</v>
      </c>
      <c r="J196" s="7">
        <v>5</v>
      </c>
      <c r="K196" s="7"/>
      <c r="L196" s="8"/>
    </row>
    <row r="197" spans="1:12" ht="15">
      <c r="A197" s="4">
        <v>191</v>
      </c>
      <c r="B197" s="5" t="s">
        <v>17</v>
      </c>
      <c r="C197" s="5" t="s">
        <v>16</v>
      </c>
      <c r="D197" s="5" t="s">
        <v>15</v>
      </c>
      <c r="E197" s="14"/>
      <c r="F197" s="14"/>
      <c r="G197" s="14"/>
      <c r="H197" s="14"/>
      <c r="I197" s="7">
        <v>42</v>
      </c>
      <c r="J197" s="7">
        <v>29</v>
      </c>
      <c r="K197" s="7"/>
      <c r="L197" s="8"/>
    </row>
    <row r="198" spans="1:12" ht="15">
      <c r="A198" s="4">
        <v>192</v>
      </c>
      <c r="B198" s="5" t="s">
        <v>25</v>
      </c>
      <c r="C198" s="5" t="s">
        <v>24</v>
      </c>
      <c r="D198" s="5" t="s">
        <v>28</v>
      </c>
      <c r="E198" s="14"/>
      <c r="F198" s="14"/>
      <c r="G198" s="14"/>
      <c r="H198" s="14"/>
      <c r="I198" s="7">
        <v>13.8</v>
      </c>
      <c r="J198" s="7">
        <v>5</v>
      </c>
      <c r="K198" s="7"/>
      <c r="L198" s="8"/>
    </row>
    <row r="200" spans="12:17" ht="15">
      <c r="L200" s="43" t="s">
        <v>538</v>
      </c>
      <c r="Q200" t="s">
        <v>13</v>
      </c>
    </row>
    <row r="201" spans="12:17" ht="15">
      <c r="L201" s="38" t="s">
        <v>548</v>
      </c>
      <c r="Q201" t="s">
        <v>549</v>
      </c>
    </row>
    <row r="202" spans="12:17" ht="15">
      <c r="L202" s="44" t="s">
        <v>539</v>
      </c>
      <c r="Q202" t="s">
        <v>547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2009-05-14T02:47:34Z</dcterms:created>
  <dcterms:modified xsi:type="dcterms:W3CDTF">2009-05-17T16:30:53Z</dcterms:modified>
  <cp:category/>
  <cp:version/>
  <cp:contentType/>
  <cp:contentStatus/>
</cp:coreProperties>
</file>